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465" windowWidth="11460" windowHeight="6480" tabRatio="908" activeTab="9"/>
  </bookViews>
  <sheets>
    <sheet name="Титульный лист " sheetId="1" r:id="rId1"/>
    <sheet name="списки участников" sheetId="2" r:id="rId2"/>
    <sheet name="кл ю" sheetId="3" r:id="rId3"/>
    <sheet name="кл д" sheetId="4" r:id="rId4"/>
    <sheet name="итог лич" sheetId="5" r:id="rId5"/>
    <sheet name="ф юн" sheetId="6" r:id="rId6"/>
    <sheet name="ф дев" sheetId="7" r:id="rId7"/>
    <sheet name="списки ком" sheetId="8" r:id="rId8"/>
    <sheet name="ком" sheetId="9" r:id="rId9"/>
    <sheet name="свод пр" sheetId="10" r:id="rId10"/>
    <sheet name="итог ком" sheetId="11" r:id="rId11"/>
    <sheet name="отчет ГСК" sheetId="12" r:id="rId12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_xlfn.BAHTTEXT" hidden="1">#NAME?</definedName>
    <definedName name="Excel_BuiltIn__FilterDatabase_1">#REF!</definedName>
    <definedName name="Excel_BuiltIn__FilterDatabase_10">#REF!</definedName>
    <definedName name="Excel_BuiltIn_Database" localSheetId="1">#REF!</definedName>
    <definedName name="Excel_BuiltIn_Database">#REF!</definedName>
    <definedName name="Excel_BuiltIn_Database_1" localSheetId="1">#REF!</definedName>
    <definedName name="Excel_BuiltIn_Database_1">#REF!</definedName>
    <definedName name="Excel_BuiltIn_Database_11" localSheetId="1">#REF!</definedName>
    <definedName name="Excel_BuiltIn_Database_11">#REF!</definedName>
    <definedName name="Excel_BuiltIn_Database_1_15" localSheetId="1">#REF!</definedName>
    <definedName name="Excel_BuiltIn_Database_1_15">#REF!</definedName>
    <definedName name="Excel_BuiltIn_Database_1_3" localSheetId="1">#REF!</definedName>
    <definedName name="Excel_BuiltIn_Database_1_3">#REF!</definedName>
    <definedName name="Excel_BuiltIn_Database_1_7" localSheetId="1">#REF!</definedName>
    <definedName name="Excel_BuiltIn_Database_1_7">#REF!</definedName>
    <definedName name="Excel_BuiltIn_Database_1_8" localSheetId="1">#REF!</definedName>
    <definedName name="Excel_BuiltIn_Database_1_8">#REF!</definedName>
    <definedName name="Excel_BuiltIn_Database_12" localSheetId="1">#REF!</definedName>
    <definedName name="Excel_BuiltIn_Database_12">#REF!</definedName>
    <definedName name="Excel_BuiltIn_Database_12_1" localSheetId="1">#REF!</definedName>
    <definedName name="Excel_BuiltIn_Database_12_1">#REF!</definedName>
    <definedName name="Excel_BuiltIn_Database_12_1_15" localSheetId="1">#REF!</definedName>
    <definedName name="Excel_BuiltIn_Database_12_1_15">#REF!</definedName>
    <definedName name="Excel_BuiltIn_Database_12_1_3" localSheetId="1">#REF!</definedName>
    <definedName name="Excel_BuiltIn_Database_12_1_3">#REF!</definedName>
    <definedName name="Excel_BuiltIn_Database_12_1_7" localSheetId="1">#REF!</definedName>
    <definedName name="Excel_BuiltIn_Database_12_1_7">#REF!</definedName>
    <definedName name="Excel_BuiltIn_Database_12_1_8" localSheetId="1">#REF!</definedName>
    <definedName name="Excel_BuiltIn_Database_12_1_8">#REF!</definedName>
    <definedName name="Excel_BuiltIn_Database_12_15" localSheetId="1">#REF!</definedName>
    <definedName name="Excel_BuiltIn_Database_12_15">#REF!</definedName>
    <definedName name="Excel_BuiltIn_Database_12_3" localSheetId="1">#REF!</definedName>
    <definedName name="Excel_BuiltIn_Database_12_3">#REF!</definedName>
    <definedName name="Excel_BuiltIn_Database_12_7" localSheetId="1">#REF!</definedName>
    <definedName name="Excel_BuiltIn_Database_12_7">#REF!</definedName>
    <definedName name="Excel_BuiltIn_Database_12_8" localSheetId="1">#REF!</definedName>
    <definedName name="Excel_BuiltIn_Database_12_8">#REF!</definedName>
    <definedName name="Excel_BuiltIn_Database_14" localSheetId="1">#REF!</definedName>
    <definedName name="Excel_BuiltIn_Database_14">#REF!</definedName>
    <definedName name="Excel_BuiltIn_Database_14_1" localSheetId="1">#REF!</definedName>
    <definedName name="Excel_BuiltIn_Database_14_1">#REF!</definedName>
    <definedName name="Excel_BuiltIn_Database_14_1_15" localSheetId="1">#REF!</definedName>
    <definedName name="Excel_BuiltIn_Database_14_1_15">#REF!</definedName>
    <definedName name="Excel_BuiltIn_Database_14_1_3" localSheetId="1">#REF!</definedName>
    <definedName name="Excel_BuiltIn_Database_14_1_3">#REF!</definedName>
    <definedName name="Excel_BuiltIn_Database_14_1_7" localSheetId="1">#REF!</definedName>
    <definedName name="Excel_BuiltIn_Database_14_1_7">#REF!</definedName>
    <definedName name="Excel_BuiltIn_Database_14_1_8" localSheetId="1">#REF!</definedName>
    <definedName name="Excel_BuiltIn_Database_14_1_8">#REF!</definedName>
    <definedName name="Excel_BuiltIn_Database_14_15" localSheetId="1">#REF!</definedName>
    <definedName name="Excel_BuiltIn_Database_14_15">#REF!</definedName>
    <definedName name="Excel_BuiltIn_Database_14_3" localSheetId="1">#REF!</definedName>
    <definedName name="Excel_BuiltIn_Database_14_3">#REF!</definedName>
    <definedName name="Excel_BuiltIn_Database_14_7" localSheetId="1">#REF!</definedName>
    <definedName name="Excel_BuiltIn_Database_14_7">#REF!</definedName>
    <definedName name="Excel_BuiltIn_Database_14_8" localSheetId="1">#REF!</definedName>
    <definedName name="Excel_BuiltIn_Database_14_8">#REF!</definedName>
    <definedName name="Excel_BuiltIn_Database_15" localSheetId="1">#REF!</definedName>
    <definedName name="Excel_BuiltIn_Database_15">#REF!</definedName>
    <definedName name="Excel_BuiltIn_Database_15_1" localSheetId="1">#REF!</definedName>
    <definedName name="Excel_BuiltIn_Database_15_1">#REF!</definedName>
    <definedName name="Excel_BuiltIn_Database_15_11" localSheetId="1">#REF!</definedName>
    <definedName name="Excel_BuiltIn_Database_15_11">#REF!</definedName>
    <definedName name="Excel_BuiltIn_Database_15_1_15" localSheetId="1">#REF!</definedName>
    <definedName name="Excel_BuiltIn_Database_15_1_15">#REF!</definedName>
    <definedName name="Excel_BuiltIn_Database_15_1_3" localSheetId="1">#REF!</definedName>
    <definedName name="Excel_BuiltIn_Database_15_1_3">#REF!</definedName>
    <definedName name="Excel_BuiltIn_Database_15_1_7" localSheetId="1">#REF!</definedName>
    <definedName name="Excel_BuiltIn_Database_15_1_7">#REF!</definedName>
    <definedName name="Excel_BuiltIn_Database_15_1_8" localSheetId="1">#REF!</definedName>
    <definedName name="Excel_BuiltIn_Database_15_1_8">#REF!</definedName>
    <definedName name="Excel_BuiltIn_Database_15_15" localSheetId="1">#REF!</definedName>
    <definedName name="Excel_BuiltIn_Database_15_15">#REF!</definedName>
    <definedName name="Excel_BuiltIn_Database_15_3" localSheetId="1">#REF!</definedName>
    <definedName name="Excel_BuiltIn_Database_15_3">#REF!</definedName>
    <definedName name="Excel_BuiltIn_Database_15_7" localSheetId="1">#REF!</definedName>
    <definedName name="Excel_BuiltIn_Database_15_7">#REF!</definedName>
    <definedName name="Excel_BuiltIn_Database_15_8" localSheetId="1">#REF!</definedName>
    <definedName name="Excel_BuiltIn_Database_15_8">#REF!</definedName>
    <definedName name="Excel_BuiltIn_Database_16" localSheetId="1">#REF!</definedName>
    <definedName name="Excel_BuiltIn_Database_16">#REF!</definedName>
    <definedName name="Excel_BuiltIn_Database_16_1" localSheetId="1">#REF!</definedName>
    <definedName name="Excel_BuiltIn_Database_16_1">#REF!</definedName>
    <definedName name="Excel_BuiltIn_Database_16_1_15" localSheetId="1">#REF!</definedName>
    <definedName name="Excel_BuiltIn_Database_16_1_15">#REF!</definedName>
    <definedName name="Excel_BuiltIn_Database_16_1_3" localSheetId="1">#REF!</definedName>
    <definedName name="Excel_BuiltIn_Database_16_1_3">#REF!</definedName>
    <definedName name="Excel_BuiltIn_Database_16_1_7" localSheetId="1">#REF!</definedName>
    <definedName name="Excel_BuiltIn_Database_16_1_7">#REF!</definedName>
    <definedName name="Excel_BuiltIn_Database_16_1_8" localSheetId="1">#REF!</definedName>
    <definedName name="Excel_BuiltIn_Database_16_1_8">#REF!</definedName>
    <definedName name="Excel_BuiltIn_Database_16_15" localSheetId="1">#REF!</definedName>
    <definedName name="Excel_BuiltIn_Database_16_15">#REF!</definedName>
    <definedName name="Excel_BuiltIn_Database_16_3" localSheetId="1">#REF!</definedName>
    <definedName name="Excel_BuiltIn_Database_16_3">#REF!</definedName>
    <definedName name="Excel_BuiltIn_Database_16_7" localSheetId="1">#REF!</definedName>
    <definedName name="Excel_BuiltIn_Database_16_7">#REF!</definedName>
    <definedName name="Excel_BuiltIn_Database_16_8" localSheetId="1">#REF!</definedName>
    <definedName name="Excel_BuiltIn_Database_16_8">#REF!</definedName>
    <definedName name="Excel_BuiltIn_Database_17" localSheetId="1">#REF!</definedName>
    <definedName name="Excel_BuiltIn_Database_17">#REF!</definedName>
    <definedName name="Excel_BuiltIn_Database_17_1" localSheetId="1">#REF!</definedName>
    <definedName name="Excel_BuiltIn_Database_17_1">#REF!</definedName>
    <definedName name="Excel_BuiltIn_Database_17_1_15" localSheetId="1">#REF!</definedName>
    <definedName name="Excel_BuiltIn_Database_17_1_15">#REF!</definedName>
    <definedName name="Excel_BuiltIn_Database_17_1_3" localSheetId="1">#REF!</definedName>
    <definedName name="Excel_BuiltIn_Database_17_1_3">#REF!</definedName>
    <definedName name="Excel_BuiltIn_Database_17_1_7" localSheetId="1">#REF!</definedName>
    <definedName name="Excel_BuiltIn_Database_17_1_7">#REF!</definedName>
    <definedName name="Excel_BuiltIn_Database_17_1_8" localSheetId="1">#REF!</definedName>
    <definedName name="Excel_BuiltIn_Database_17_1_8">#REF!</definedName>
    <definedName name="Excel_BuiltIn_Database_17_15" localSheetId="1">#REF!</definedName>
    <definedName name="Excel_BuiltIn_Database_17_15">#REF!</definedName>
    <definedName name="Excel_BuiltIn_Database_17_3" localSheetId="1">#REF!</definedName>
    <definedName name="Excel_BuiltIn_Database_17_3">#REF!</definedName>
    <definedName name="Excel_BuiltIn_Database_17_7" localSheetId="1">#REF!</definedName>
    <definedName name="Excel_BuiltIn_Database_17_7">#REF!</definedName>
    <definedName name="Excel_BuiltIn_Database_17_8" localSheetId="1">#REF!</definedName>
    <definedName name="Excel_BuiltIn_Database_17_8">#REF!</definedName>
    <definedName name="Excel_BuiltIn_Database_18" localSheetId="1">#REF!</definedName>
    <definedName name="Excel_BuiltIn_Database_18">#REF!</definedName>
    <definedName name="Excel_BuiltIn_Database_18_1" localSheetId="1">#REF!</definedName>
    <definedName name="Excel_BuiltIn_Database_18_1">#REF!</definedName>
    <definedName name="Excel_BuiltIn_Database_18_1_15" localSheetId="1">#REF!</definedName>
    <definedName name="Excel_BuiltIn_Database_18_1_15">#REF!</definedName>
    <definedName name="Excel_BuiltIn_Database_18_1_3" localSheetId="1">#REF!</definedName>
    <definedName name="Excel_BuiltIn_Database_18_1_3">#REF!</definedName>
    <definedName name="Excel_BuiltIn_Database_18_1_7" localSheetId="1">#REF!</definedName>
    <definedName name="Excel_BuiltIn_Database_18_1_7">#REF!</definedName>
    <definedName name="Excel_BuiltIn_Database_18_1_8" localSheetId="1">#REF!</definedName>
    <definedName name="Excel_BuiltIn_Database_18_1_8">#REF!</definedName>
    <definedName name="Excel_BuiltIn_Database_18_15" localSheetId="1">#REF!</definedName>
    <definedName name="Excel_BuiltIn_Database_18_15">#REF!</definedName>
    <definedName name="Excel_BuiltIn_Database_18_3" localSheetId="1">#REF!</definedName>
    <definedName name="Excel_BuiltIn_Database_18_3">#REF!</definedName>
    <definedName name="Excel_BuiltIn_Database_18_7" localSheetId="1">#REF!</definedName>
    <definedName name="Excel_BuiltIn_Database_18_7">#REF!</definedName>
    <definedName name="Excel_BuiltIn_Database_18_8" localSheetId="1">#REF!</definedName>
    <definedName name="Excel_BuiltIn_Database_18_8">#REF!</definedName>
    <definedName name="Excel_BuiltIn_Database_19" localSheetId="1">#REF!</definedName>
    <definedName name="Excel_BuiltIn_Database_19">#REF!</definedName>
    <definedName name="Excel_BuiltIn_Database_19_1" localSheetId="1">#REF!</definedName>
    <definedName name="Excel_BuiltIn_Database_19_1">#REF!</definedName>
    <definedName name="Excel_BuiltIn_Database_19_1_15" localSheetId="1">#REF!</definedName>
    <definedName name="Excel_BuiltIn_Database_19_1_15">#REF!</definedName>
    <definedName name="Excel_BuiltIn_Database_19_1_3" localSheetId="1">#REF!</definedName>
    <definedName name="Excel_BuiltIn_Database_19_1_3">#REF!</definedName>
    <definedName name="Excel_BuiltIn_Database_19_1_7" localSheetId="1">#REF!</definedName>
    <definedName name="Excel_BuiltIn_Database_19_1_7">#REF!</definedName>
    <definedName name="Excel_BuiltIn_Database_19_1_8" localSheetId="1">#REF!</definedName>
    <definedName name="Excel_BuiltIn_Database_19_1_8">#REF!</definedName>
    <definedName name="Excel_BuiltIn_Database_19_15" localSheetId="1">#REF!</definedName>
    <definedName name="Excel_BuiltIn_Database_19_15">#REF!</definedName>
    <definedName name="Excel_BuiltIn_Database_19_3" localSheetId="1">#REF!</definedName>
    <definedName name="Excel_BuiltIn_Database_19_3">#REF!</definedName>
    <definedName name="Excel_BuiltIn_Database_19_7" localSheetId="1">#REF!</definedName>
    <definedName name="Excel_BuiltIn_Database_19_7">#REF!</definedName>
    <definedName name="Excel_BuiltIn_Database_19_8" localSheetId="1">#REF!</definedName>
    <definedName name="Excel_BuiltIn_Database_19_8">#REF!</definedName>
    <definedName name="Excel_BuiltIn_Database_20" localSheetId="1">#REF!</definedName>
    <definedName name="Excel_BuiltIn_Database_20">#REF!</definedName>
    <definedName name="Excel_BuiltIn_Database_20_1" localSheetId="1">#REF!</definedName>
    <definedName name="Excel_BuiltIn_Database_20_1">#REF!</definedName>
    <definedName name="Excel_BuiltIn_Database_20_1_15" localSheetId="1">#REF!</definedName>
    <definedName name="Excel_BuiltIn_Database_20_1_15">#REF!</definedName>
    <definedName name="Excel_BuiltIn_Database_20_1_3" localSheetId="1">#REF!</definedName>
    <definedName name="Excel_BuiltIn_Database_20_1_3">#REF!</definedName>
    <definedName name="Excel_BuiltIn_Database_20_1_7" localSheetId="1">#REF!</definedName>
    <definedName name="Excel_BuiltIn_Database_20_1_7">#REF!</definedName>
    <definedName name="Excel_BuiltIn_Database_20_1_8" localSheetId="1">#REF!</definedName>
    <definedName name="Excel_BuiltIn_Database_20_1_8">#REF!</definedName>
    <definedName name="Excel_BuiltIn_Database_20_15" localSheetId="1">#REF!</definedName>
    <definedName name="Excel_BuiltIn_Database_20_15">#REF!</definedName>
    <definedName name="Excel_BuiltIn_Database_20_3" localSheetId="1">#REF!</definedName>
    <definedName name="Excel_BuiltIn_Database_20_3">#REF!</definedName>
    <definedName name="Excel_BuiltIn_Database_20_7" localSheetId="1">#REF!</definedName>
    <definedName name="Excel_BuiltIn_Database_20_7">#REF!</definedName>
    <definedName name="Excel_BuiltIn_Database_20_8" localSheetId="1">#REF!</definedName>
    <definedName name="Excel_BuiltIn_Database_20_8">#REF!</definedName>
    <definedName name="Excel_BuiltIn_Database_21" localSheetId="1">#REF!</definedName>
    <definedName name="Excel_BuiltIn_Database_21">#REF!</definedName>
    <definedName name="Excel_BuiltIn_Database_21_1" localSheetId="1">#REF!</definedName>
    <definedName name="Excel_BuiltIn_Database_21_1">#REF!</definedName>
    <definedName name="Excel_BuiltIn_Database_21_1_15" localSheetId="1">#REF!</definedName>
    <definedName name="Excel_BuiltIn_Database_21_1_15">#REF!</definedName>
    <definedName name="Excel_BuiltIn_Database_21_1_3" localSheetId="1">#REF!</definedName>
    <definedName name="Excel_BuiltIn_Database_21_1_3">#REF!</definedName>
    <definedName name="Excel_BuiltIn_Database_21_1_7" localSheetId="1">#REF!</definedName>
    <definedName name="Excel_BuiltIn_Database_21_1_7">#REF!</definedName>
    <definedName name="Excel_BuiltIn_Database_21_1_8" localSheetId="1">#REF!</definedName>
    <definedName name="Excel_BuiltIn_Database_21_1_8">#REF!</definedName>
    <definedName name="Excel_BuiltIn_Database_21_15" localSheetId="1">#REF!</definedName>
    <definedName name="Excel_BuiltIn_Database_21_15">#REF!</definedName>
    <definedName name="Excel_BuiltIn_Database_21_3" localSheetId="1">#REF!</definedName>
    <definedName name="Excel_BuiltIn_Database_21_3">#REF!</definedName>
    <definedName name="Excel_BuiltIn_Database_21_7" localSheetId="1">#REF!</definedName>
    <definedName name="Excel_BuiltIn_Database_21_7">#REF!</definedName>
    <definedName name="Excel_BuiltIn_Database_21_8" localSheetId="1">#REF!</definedName>
    <definedName name="Excel_BuiltIn_Database_21_8">#REF!</definedName>
    <definedName name="Excel_BuiltIn_Database_22" localSheetId="1">#REF!</definedName>
    <definedName name="Excel_BuiltIn_Database_22">#REF!</definedName>
    <definedName name="Excel_BuiltIn_Database_22_1" localSheetId="1">#REF!</definedName>
    <definedName name="Excel_BuiltIn_Database_22_1">#REF!</definedName>
    <definedName name="Excel_BuiltIn_Database_22_1_15" localSheetId="1">#REF!</definedName>
    <definedName name="Excel_BuiltIn_Database_22_1_15">#REF!</definedName>
    <definedName name="Excel_BuiltIn_Database_22_1_3" localSheetId="1">#REF!</definedName>
    <definedName name="Excel_BuiltIn_Database_22_1_3">#REF!</definedName>
    <definedName name="Excel_BuiltIn_Database_22_1_7" localSheetId="1">#REF!</definedName>
    <definedName name="Excel_BuiltIn_Database_22_1_7">#REF!</definedName>
    <definedName name="Excel_BuiltIn_Database_22_1_8" localSheetId="1">#REF!</definedName>
    <definedName name="Excel_BuiltIn_Database_22_1_8">#REF!</definedName>
    <definedName name="Excel_BuiltIn_Database_22_15" localSheetId="1">#REF!</definedName>
    <definedName name="Excel_BuiltIn_Database_22_15">#REF!</definedName>
    <definedName name="Excel_BuiltIn_Database_22_3" localSheetId="1">#REF!</definedName>
    <definedName name="Excel_BuiltIn_Database_22_3">#REF!</definedName>
    <definedName name="Excel_BuiltIn_Database_22_7" localSheetId="1">#REF!</definedName>
    <definedName name="Excel_BuiltIn_Database_22_7">#REF!</definedName>
    <definedName name="Excel_BuiltIn_Database_22_8" localSheetId="1">#REF!</definedName>
    <definedName name="Excel_BuiltIn_Database_22_8">#REF!</definedName>
    <definedName name="Excel_BuiltIn_Database_23" localSheetId="1">#REF!</definedName>
    <definedName name="Excel_BuiltIn_Database_23">#REF!</definedName>
    <definedName name="Excel_BuiltIn_Database_23_1" localSheetId="1">#REF!</definedName>
    <definedName name="Excel_BuiltIn_Database_23_1">#REF!</definedName>
    <definedName name="Excel_BuiltIn_Database_23_1_15" localSheetId="1">#REF!</definedName>
    <definedName name="Excel_BuiltIn_Database_23_1_15">#REF!</definedName>
    <definedName name="Excel_BuiltIn_Database_23_1_3" localSheetId="1">#REF!</definedName>
    <definedName name="Excel_BuiltIn_Database_23_1_3">#REF!</definedName>
    <definedName name="Excel_BuiltIn_Database_23_1_7" localSheetId="1">#REF!</definedName>
    <definedName name="Excel_BuiltIn_Database_23_1_7">#REF!</definedName>
    <definedName name="Excel_BuiltIn_Database_23_1_8" localSheetId="1">#REF!</definedName>
    <definedName name="Excel_BuiltIn_Database_23_1_8">#REF!</definedName>
    <definedName name="Excel_BuiltIn_Database_23_15" localSheetId="1">#REF!</definedName>
    <definedName name="Excel_BuiltIn_Database_23_15">#REF!</definedName>
    <definedName name="Excel_BuiltIn_Database_23_3" localSheetId="1">#REF!</definedName>
    <definedName name="Excel_BuiltIn_Database_23_3">#REF!</definedName>
    <definedName name="Excel_BuiltIn_Database_23_7" localSheetId="1">#REF!</definedName>
    <definedName name="Excel_BuiltIn_Database_23_7">#REF!</definedName>
    <definedName name="Excel_BuiltIn_Database_23_8" localSheetId="1">#REF!</definedName>
    <definedName name="Excel_BuiltIn_Database_23_8">#REF!</definedName>
    <definedName name="Excel_BuiltIn_Database_24" localSheetId="1">#REF!</definedName>
    <definedName name="Excel_BuiltIn_Database_24">#REF!</definedName>
    <definedName name="Excel_BuiltIn_Database_24_1" localSheetId="1">#REF!</definedName>
    <definedName name="Excel_BuiltIn_Database_24_1">#REF!</definedName>
    <definedName name="Excel_BuiltIn_Database_24_1_15" localSheetId="1">#REF!</definedName>
    <definedName name="Excel_BuiltIn_Database_24_1_15">#REF!</definedName>
    <definedName name="Excel_BuiltIn_Database_24_1_3" localSheetId="1">#REF!</definedName>
    <definedName name="Excel_BuiltIn_Database_24_1_3">#REF!</definedName>
    <definedName name="Excel_BuiltIn_Database_24_1_7" localSheetId="1">#REF!</definedName>
    <definedName name="Excel_BuiltIn_Database_24_1_7">#REF!</definedName>
    <definedName name="Excel_BuiltIn_Database_24_1_8" localSheetId="1">#REF!</definedName>
    <definedName name="Excel_BuiltIn_Database_24_1_8">#REF!</definedName>
    <definedName name="Excel_BuiltIn_Database_24_15" localSheetId="1">#REF!</definedName>
    <definedName name="Excel_BuiltIn_Database_24_15">#REF!</definedName>
    <definedName name="Excel_BuiltIn_Database_24_3" localSheetId="1">#REF!</definedName>
    <definedName name="Excel_BuiltIn_Database_24_3">#REF!</definedName>
    <definedName name="Excel_BuiltIn_Database_24_7" localSheetId="1">#REF!</definedName>
    <definedName name="Excel_BuiltIn_Database_24_7">#REF!</definedName>
    <definedName name="Excel_BuiltIn_Database_24_8" localSheetId="1">#REF!</definedName>
    <definedName name="Excel_BuiltIn_Database_24_8">#REF!</definedName>
    <definedName name="Excel_BuiltIn_Database_25" localSheetId="1">#REF!</definedName>
    <definedName name="Excel_BuiltIn_Database_25">#REF!</definedName>
    <definedName name="Excel_BuiltIn_Database_25_1" localSheetId="1">#REF!</definedName>
    <definedName name="Excel_BuiltIn_Database_25_1">#REF!</definedName>
    <definedName name="Excel_BuiltIn_Database_25_1_15" localSheetId="1">#REF!</definedName>
    <definedName name="Excel_BuiltIn_Database_25_1_15">#REF!</definedName>
    <definedName name="Excel_BuiltIn_Database_25_1_3" localSheetId="1">#REF!</definedName>
    <definedName name="Excel_BuiltIn_Database_25_1_3">#REF!</definedName>
    <definedName name="Excel_BuiltIn_Database_25_1_7" localSheetId="1">#REF!</definedName>
    <definedName name="Excel_BuiltIn_Database_25_1_7">#REF!</definedName>
    <definedName name="Excel_BuiltIn_Database_25_1_8" localSheetId="1">#REF!</definedName>
    <definedName name="Excel_BuiltIn_Database_25_1_8">#REF!</definedName>
    <definedName name="Excel_BuiltIn_Database_25_15" localSheetId="1">#REF!</definedName>
    <definedName name="Excel_BuiltIn_Database_25_15">#REF!</definedName>
    <definedName name="Excel_BuiltIn_Database_25_3" localSheetId="1">#REF!</definedName>
    <definedName name="Excel_BuiltIn_Database_25_3">#REF!</definedName>
    <definedName name="Excel_BuiltIn_Database_25_7" localSheetId="1">#REF!</definedName>
    <definedName name="Excel_BuiltIn_Database_25_7">#REF!</definedName>
    <definedName name="Excel_BuiltIn_Database_25_8" localSheetId="1">#REF!</definedName>
    <definedName name="Excel_BuiltIn_Database_25_8">#REF!</definedName>
    <definedName name="Excel_BuiltIn_Database_27" localSheetId="1">#REF!</definedName>
    <definedName name="Excel_BuiltIn_Database_27">#REF!</definedName>
    <definedName name="Excel_BuiltIn_Database_27_1" localSheetId="1">#REF!</definedName>
    <definedName name="Excel_BuiltIn_Database_27_1">#REF!</definedName>
    <definedName name="Excel_BuiltIn_Database_27_1_15" localSheetId="1">#REF!</definedName>
    <definedName name="Excel_BuiltIn_Database_27_1_15">#REF!</definedName>
    <definedName name="Excel_BuiltIn_Database_27_1_3" localSheetId="1">#REF!</definedName>
    <definedName name="Excel_BuiltIn_Database_27_1_3">#REF!</definedName>
    <definedName name="Excel_BuiltIn_Database_27_1_7" localSheetId="1">#REF!</definedName>
    <definedName name="Excel_BuiltIn_Database_27_1_7">#REF!</definedName>
    <definedName name="Excel_BuiltIn_Database_27_1_8" localSheetId="1">#REF!</definedName>
    <definedName name="Excel_BuiltIn_Database_27_1_8">#REF!</definedName>
    <definedName name="Excel_BuiltIn_Database_27_15" localSheetId="1">#REF!</definedName>
    <definedName name="Excel_BuiltIn_Database_27_15">#REF!</definedName>
    <definedName name="Excel_BuiltIn_Database_27_3" localSheetId="1">#REF!</definedName>
    <definedName name="Excel_BuiltIn_Database_27_3">#REF!</definedName>
    <definedName name="Excel_BuiltIn_Database_27_7" localSheetId="1">#REF!</definedName>
    <definedName name="Excel_BuiltIn_Database_27_7">#REF!</definedName>
    <definedName name="Excel_BuiltIn_Database_27_8" localSheetId="1">#REF!</definedName>
    <definedName name="Excel_BuiltIn_Database_27_8">#REF!</definedName>
    <definedName name="Excel_BuiltIn_Database_29" localSheetId="1">#REF!</definedName>
    <definedName name="Excel_BuiltIn_Database_29">#REF!</definedName>
    <definedName name="Excel_BuiltIn_Database_29_1" localSheetId="1">#REF!</definedName>
    <definedName name="Excel_BuiltIn_Database_29_1">#REF!</definedName>
    <definedName name="Excel_BuiltIn_Database_29_1_15" localSheetId="1">#REF!</definedName>
    <definedName name="Excel_BuiltIn_Database_29_1_15">#REF!</definedName>
    <definedName name="Excel_BuiltIn_Database_29_1_3" localSheetId="1">#REF!</definedName>
    <definedName name="Excel_BuiltIn_Database_29_1_3">#REF!</definedName>
    <definedName name="Excel_BuiltIn_Database_29_1_7" localSheetId="1">#REF!</definedName>
    <definedName name="Excel_BuiltIn_Database_29_1_7">#REF!</definedName>
    <definedName name="Excel_BuiltIn_Database_29_1_8" localSheetId="1">#REF!</definedName>
    <definedName name="Excel_BuiltIn_Database_29_1_8">#REF!</definedName>
    <definedName name="Excel_BuiltIn_Database_29_15" localSheetId="1">#REF!</definedName>
    <definedName name="Excel_BuiltIn_Database_29_15">#REF!</definedName>
    <definedName name="Excel_BuiltIn_Database_29_3" localSheetId="1">#REF!</definedName>
    <definedName name="Excel_BuiltIn_Database_29_3">#REF!</definedName>
    <definedName name="Excel_BuiltIn_Database_29_7" localSheetId="1">#REF!</definedName>
    <definedName name="Excel_BuiltIn_Database_29_7">#REF!</definedName>
    <definedName name="Excel_BuiltIn_Database_29_8" localSheetId="1">#REF!</definedName>
    <definedName name="Excel_BuiltIn_Database_29_8">#REF!</definedName>
    <definedName name="Excel_BuiltIn_Database_3" localSheetId="1">#REF!</definedName>
    <definedName name="Excel_BuiltIn_Database_3">#REF!</definedName>
    <definedName name="Excel_BuiltIn_Database_3_1" localSheetId="1">#REF!</definedName>
    <definedName name="Excel_BuiltIn_Database_3_1">#REF!</definedName>
    <definedName name="Excel_BuiltIn_Database_7" localSheetId="1">#REF!</definedName>
    <definedName name="Excel_BuiltIn_Database_7">#REF!</definedName>
    <definedName name="Excel_BuiltIn_Database_7_1" localSheetId="1">#REF!</definedName>
    <definedName name="Excel_BuiltIn_Database_7_1">#REF!</definedName>
    <definedName name="Excel_BuiltIn_Database_8" localSheetId="1">#REF!</definedName>
    <definedName name="Excel_BuiltIn_Database_8">#REF!</definedName>
    <definedName name="Excel_BuiltIn_Print_Titles_4">#REF!</definedName>
    <definedName name="Excel_BuiltIn_Print_Titles_41">#REF!</definedName>
    <definedName name="Excel_BuiltIn_Print_Titles_4_1">#REF!</definedName>
    <definedName name="Zuordnung" localSheetId="1">'[4]Verknüpfungen'!$C$1:$C$48</definedName>
    <definedName name="Zuordnung">'[1]Verknüpfungen'!$C$1:$C$48</definedName>
    <definedName name="Zuordnung_1">'[10]Verknüpfungen'!$C$1:$C$48</definedName>
    <definedName name="Zuordnung_11">'[10]Verknüpfungen'!$C$1:$C$48</definedName>
    <definedName name="Zuordnung_13">'[11]Verknüpfungen'!$C$1:$C$48</definedName>
    <definedName name="Zuordnung_16">'[11]Verknüpfungen'!$C$1:$C$48</definedName>
    <definedName name="Zuordnung_25">'[10]Verknüpfungen'!$C$1:$C$48</definedName>
    <definedName name="Zuordnung_3">'[12]Verknüpfungen'!$C$1:$C$48</definedName>
    <definedName name="Zuordnung_4">'[12]Verknüpfungen'!$C$1:$C$48</definedName>
    <definedName name="Zuordnung_5">'[12]Verknüpfungen'!$C$1:$C$48</definedName>
    <definedName name="Zuordnung_6">'[12]Verknüpfungen'!$C$1:$C$48</definedName>
    <definedName name="Андреев_Дмитрий">#REF!</definedName>
    <definedName name="гр" localSheetId="1">#REF!</definedName>
    <definedName name="гр">#REF!</definedName>
    <definedName name="гр_3" localSheetId="1">#REF!</definedName>
    <definedName name="гр_3">#REF!</definedName>
    <definedName name="гр_7" localSheetId="1">#REF!</definedName>
    <definedName name="гр_7">#REF!</definedName>
    <definedName name="Девушки">'[6]Списки участников ОМ, ОЖ'!$A$9:$F$20</definedName>
    <definedName name="_xlnm.Print_Titles" localSheetId="1">'списки участников'!$1:$5</definedName>
    <definedName name="_xlnm.Print_Area" localSheetId="4">'итог лич'!$A$1:$D$63</definedName>
    <definedName name="_xlnm.Print_Area" localSheetId="3">'кл д'!$A$1:$AK$112</definedName>
    <definedName name="_xlnm.Print_Area" localSheetId="2">'кл ю'!$A$1:$AK$157</definedName>
    <definedName name="_xlnm.Print_Area" localSheetId="11">'отчет ГСК'!$A$1:$G$31</definedName>
    <definedName name="_xlnm.Print_Area" localSheetId="7">'списки ком'!$A$1:$D$109</definedName>
    <definedName name="_xlnm.Print_Area" localSheetId="1">'списки участников'!$A$1:$G$120</definedName>
    <definedName name="_xlnm.Print_Area" localSheetId="0">'Титульный лист '!$A$1:$A$28</definedName>
    <definedName name="_xlnm.Print_Area" localSheetId="5">'ф юн'!$A$1:$AE$78</definedName>
    <definedName name="порп" localSheetId="1">#REF!</definedName>
    <definedName name="порп">#REF!</definedName>
    <definedName name="порп_3" localSheetId="1">#REF!</definedName>
    <definedName name="порп_3">#REF!</definedName>
    <definedName name="порп_7" localSheetId="1">#REF!</definedName>
    <definedName name="порп_7">#REF!</definedName>
    <definedName name="ралр" localSheetId="1">#REF!</definedName>
    <definedName name="ралр">#REF!</definedName>
    <definedName name="ралр_3" localSheetId="1">#REF!</definedName>
    <definedName name="ралр_3">#REF!</definedName>
    <definedName name="ралр_7" localSheetId="1">#REF!</definedName>
    <definedName name="ралр_7">#REF!</definedName>
    <definedName name="СМП" localSheetId="1">#REF!</definedName>
    <definedName name="СМП">#REF!</definedName>
    <definedName name="СписокКЖ" localSheetId="1">#REF!</definedName>
    <definedName name="СписокКЖ">#REF!</definedName>
    <definedName name="Юноши">'[6]Списки участников ОМ, ОЖ'!$A$28:$F$39</definedName>
  </definedNames>
  <calcPr fullCalcOnLoad="1"/>
</workbook>
</file>

<file path=xl/sharedStrings.xml><?xml version="1.0" encoding="utf-8"?>
<sst xmlns="http://schemas.openxmlformats.org/spreadsheetml/2006/main" count="4293" uniqueCount="860">
  <si>
    <t>№</t>
  </si>
  <si>
    <t>1</t>
  </si>
  <si>
    <t>4</t>
  </si>
  <si>
    <t>2</t>
  </si>
  <si>
    <t>Субъект РФ</t>
  </si>
  <si>
    <t>Фамилия, Имя</t>
  </si>
  <si>
    <t>3</t>
  </si>
  <si>
    <t>Пензенская обл</t>
  </si>
  <si>
    <t>6</t>
  </si>
  <si>
    <t>5</t>
  </si>
  <si>
    <t>Дата рождения</t>
  </si>
  <si>
    <t>Тренер</t>
  </si>
  <si>
    <t>10</t>
  </si>
  <si>
    <t>11</t>
  </si>
  <si>
    <t>12</t>
  </si>
  <si>
    <t>Х</t>
  </si>
  <si>
    <t>ЮНОШИ</t>
  </si>
  <si>
    <t>Субьект РФ</t>
  </si>
  <si>
    <t>Класс 6</t>
  </si>
  <si>
    <t>Класс 7</t>
  </si>
  <si>
    <t>Класс 8</t>
  </si>
  <si>
    <t>Класс 9</t>
  </si>
  <si>
    <t>Класс 10</t>
  </si>
  <si>
    <t>Осипов Роман</t>
  </si>
  <si>
    <t>Хуснуллин Тимур</t>
  </si>
  <si>
    <t>Челябинская обл</t>
  </si>
  <si>
    <t>Шарапов Роман</t>
  </si>
  <si>
    <t>Стулов Никита</t>
  </si>
  <si>
    <t>Ярославская обл</t>
  </si>
  <si>
    <t>КМС</t>
  </si>
  <si>
    <t>Ростовская обл</t>
  </si>
  <si>
    <t>Мамонов Михаил</t>
  </si>
  <si>
    <t>Балобанов Владислав</t>
  </si>
  <si>
    <t>Удмуртская р-ка</t>
  </si>
  <si>
    <t>Кустов Дмитрий</t>
  </si>
  <si>
    <t>Московская обл</t>
  </si>
  <si>
    <t>Ипполитов Владимир</t>
  </si>
  <si>
    <t>Саунин Алексей</t>
  </si>
  <si>
    <t>МС</t>
  </si>
  <si>
    <t>Саратовская обл</t>
  </si>
  <si>
    <t>Сухарников Никита</t>
  </si>
  <si>
    <t>Емельянов Александр</t>
  </si>
  <si>
    <t>Р.Башкортостан</t>
  </si>
  <si>
    <t>Карпов Иван</t>
  </si>
  <si>
    <t>Набиева Анита</t>
  </si>
  <si>
    <t>Абдуллаева Элла</t>
  </si>
  <si>
    <t>Разряд</t>
  </si>
  <si>
    <t>Рожков Даниил</t>
  </si>
  <si>
    <t>Гнусочкин И.В.</t>
  </si>
  <si>
    <t>Кирпичников Н.Н.</t>
  </si>
  <si>
    <t>Байракова О.В.</t>
  </si>
  <si>
    <t>Клюев А.М., Талышев А.А.</t>
  </si>
  <si>
    <t>г. Тверь</t>
  </si>
  <si>
    <t>Перевозчиков Никита</t>
  </si>
  <si>
    <t>Борисова И.В.</t>
  </si>
  <si>
    <t>Рожкова А.С.</t>
  </si>
  <si>
    <t xml:space="preserve">Тренер </t>
  </si>
  <si>
    <t>Галин Рамис</t>
  </si>
  <si>
    <t>р. Башкортостан</t>
  </si>
  <si>
    <t>Гарифуллин В.А.</t>
  </si>
  <si>
    <t>Яковлев Артем</t>
  </si>
  <si>
    <t>Беспалов Константин</t>
  </si>
  <si>
    <t>Кирпичникова Л.В.</t>
  </si>
  <si>
    <t>Пруцких Борис</t>
  </si>
  <si>
    <t>Козлов Р.Л., Опочинский С.Б.</t>
  </si>
  <si>
    <t>Тюменская обл.</t>
  </si>
  <si>
    <t>Тверская обл</t>
  </si>
  <si>
    <t>Асланян Арутюн</t>
  </si>
  <si>
    <t>Хорьков А.Ю.</t>
  </si>
  <si>
    <t>Саратовская обл.</t>
  </si>
  <si>
    <t>Шайган Алена</t>
  </si>
  <si>
    <t>01-06 октября 2014 г.</t>
  </si>
  <si>
    <t>Алиева Маляк</t>
  </si>
  <si>
    <t>Костин Игорь</t>
  </si>
  <si>
    <t>Чернокнижникова Н.В.</t>
  </si>
  <si>
    <t>ДЕВУШКИ</t>
  </si>
  <si>
    <t>Назарова Мадина</t>
  </si>
  <si>
    <t>Р. Башкортостан</t>
  </si>
  <si>
    <t>Гильманова Диана</t>
  </si>
  <si>
    <t>Зорина Анастасия</t>
  </si>
  <si>
    <t>Хорошилова Е.В., Задвицкий А.М.</t>
  </si>
  <si>
    <t>Санкт-Петербург</t>
  </si>
  <si>
    <t>Хорошилова Е.В., Трепецкий Ю.Н.</t>
  </si>
  <si>
    <t>Класс 2</t>
  </si>
  <si>
    <t>Панкратов Александр</t>
  </si>
  <si>
    <t>Антонов В.А.</t>
  </si>
  <si>
    <t>Гнусочкин И.В., Сазонов И.А.</t>
  </si>
  <si>
    <t>Батурин Д.Ю., Лушников М.В.</t>
  </si>
  <si>
    <t>Черепанов С.В., Лушников М.В.</t>
  </si>
  <si>
    <t>Байрамгузина Елена</t>
  </si>
  <si>
    <t>Плотников Э.А., Покровский О.В.</t>
  </si>
  <si>
    <t>Дюрягина Евгения</t>
  </si>
  <si>
    <t>Коломейский В.М., Попов К.С.</t>
  </si>
  <si>
    <t>Котов Андрей</t>
  </si>
  <si>
    <t>Альтеков Арман</t>
  </si>
  <si>
    <t>Слащилин Алексей</t>
  </si>
  <si>
    <t>Пронкин М.С., Кустова Ю.В.</t>
  </si>
  <si>
    <t>Коваленко Иван</t>
  </si>
  <si>
    <t>Жидков В.А.</t>
  </si>
  <si>
    <t>Бадалян Саргис</t>
  </si>
  <si>
    <t>Терехов А.И.</t>
  </si>
  <si>
    <t>Строев Евгений</t>
  </si>
  <si>
    <t>Жеребцов Алексей</t>
  </si>
  <si>
    <t>Хабибуллина Диляра</t>
  </si>
  <si>
    <t>7</t>
  </si>
  <si>
    <t>8</t>
  </si>
  <si>
    <t xml:space="preserve">Байракова О.В.     </t>
  </si>
  <si>
    <t xml:space="preserve">Чернокнижников Г.В.   </t>
  </si>
  <si>
    <t xml:space="preserve">Кирпичникова Л.В.    </t>
  </si>
  <si>
    <t>10.07.1997</t>
  </si>
  <si>
    <t>Чунихин Антон</t>
  </si>
  <si>
    <t>Альтеков Н.Т., Яковенко Е.С.</t>
  </si>
  <si>
    <t>Таиров И.М., Яковенко Е.С.</t>
  </si>
  <si>
    <t>Бердюгин А.Г., Яковенко Е.С.</t>
  </si>
  <si>
    <t>Терехов Антон</t>
  </si>
  <si>
    <t>Богдан В.А.</t>
  </si>
  <si>
    <t>Москва</t>
  </si>
  <si>
    <t>Класс 3</t>
  </si>
  <si>
    <t>Мохова Полина</t>
  </si>
  <si>
    <t>01.08.1995</t>
  </si>
  <si>
    <t>Исмаилова Айнур</t>
  </si>
  <si>
    <t>Рослякова А.Г.</t>
  </si>
  <si>
    <t>Р. Крым</t>
  </si>
  <si>
    <t>Списки участников</t>
  </si>
  <si>
    <t>Участники</t>
  </si>
  <si>
    <t>Очки</t>
  </si>
  <si>
    <t>Соот</t>
  </si>
  <si>
    <t>Место</t>
  </si>
  <si>
    <t/>
  </si>
  <si>
    <t>Челябинская область</t>
  </si>
  <si>
    <t>Республика Башкортостан</t>
  </si>
  <si>
    <t>Саратовская область</t>
  </si>
  <si>
    <t>Юноши</t>
  </si>
  <si>
    <t>Первенство России по настольному теннису</t>
  </si>
  <si>
    <t>Ярославская область</t>
  </si>
  <si>
    <t>Московская область</t>
  </si>
  <si>
    <t>Тюменская область</t>
  </si>
  <si>
    <t>Ростовская область</t>
  </si>
  <si>
    <t>Архангельская область</t>
  </si>
  <si>
    <t>Тверская область</t>
  </si>
  <si>
    <t>Пензенская область</t>
  </si>
  <si>
    <t>Удмуртская Рнеспублика</t>
  </si>
  <si>
    <t xml:space="preserve">Девушки </t>
  </si>
  <si>
    <t>Республика Крым</t>
  </si>
  <si>
    <t xml:space="preserve">ЮНОШИ </t>
  </si>
  <si>
    <t>0:3</t>
  </si>
  <si>
    <t>1,2,1</t>
  </si>
  <si>
    <t>3,6,9</t>
  </si>
  <si>
    <t>1,1,1</t>
  </si>
  <si>
    <t>6,1,4</t>
  </si>
  <si>
    <t>7,9,7</t>
  </si>
  <si>
    <t>3,5,3</t>
  </si>
  <si>
    <t>6,5,6</t>
  </si>
  <si>
    <t>5,4,6</t>
  </si>
  <si>
    <t>12,5,3</t>
  </si>
  <si>
    <t>4,2,5</t>
  </si>
  <si>
    <t>6,2,7</t>
  </si>
  <si>
    <t>1:3</t>
  </si>
  <si>
    <t>-9,9,2,7</t>
  </si>
  <si>
    <t>2:3</t>
  </si>
  <si>
    <t>-7,10,-6,10,8</t>
  </si>
  <si>
    <t>8,4,2</t>
  </si>
  <si>
    <t>10,9,9</t>
  </si>
  <si>
    <t>1,5,3</t>
  </si>
  <si>
    <t>11,0,5</t>
  </si>
  <si>
    <t>10,2,4</t>
  </si>
  <si>
    <t>6,6,6</t>
  </si>
  <si>
    <t>6,-3,4,13</t>
  </si>
  <si>
    <t>2,0,4</t>
  </si>
  <si>
    <t>10,-10,6,9</t>
  </si>
  <si>
    <t>10,-10,5,4</t>
  </si>
  <si>
    <t>5,5,6</t>
  </si>
  <si>
    <t>-9,-13,8,9,5</t>
  </si>
  <si>
    <t>9,2,2</t>
  </si>
  <si>
    <t>4,9,9</t>
  </si>
  <si>
    <t>8,9,6</t>
  </si>
  <si>
    <t>6,10,6</t>
  </si>
  <si>
    <t>4,2,2</t>
  </si>
  <si>
    <t>-14,5,6,8</t>
  </si>
  <si>
    <t>5,7,4</t>
  </si>
  <si>
    <t>1,2,0</t>
  </si>
  <si>
    <t>7,4,3</t>
  </si>
  <si>
    <t>-12,5,2,7</t>
  </si>
  <si>
    <t>7,11,6</t>
  </si>
  <si>
    <t>9,3,4</t>
  </si>
  <si>
    <t>3,1,2</t>
  </si>
  <si>
    <t>7,8,2</t>
  </si>
  <si>
    <t>2,4,6</t>
  </si>
  <si>
    <t>4,3,7</t>
  </si>
  <si>
    <t>8,5,-8,3</t>
  </si>
  <si>
    <t>-4,6,10,6</t>
  </si>
  <si>
    <t>3,3,2</t>
  </si>
  <si>
    <t>2,4,2</t>
  </si>
  <si>
    <t>5,2,4</t>
  </si>
  <si>
    <t>2,3,8</t>
  </si>
  <si>
    <t>11,8,9</t>
  </si>
  <si>
    <t>8,-7,6,6</t>
  </si>
  <si>
    <t>-11,2,10,8</t>
  </si>
  <si>
    <t>8,7,6</t>
  </si>
  <si>
    <t>-10,7,7,9</t>
  </si>
  <si>
    <t>0,0,0</t>
  </si>
  <si>
    <t>7,6,6</t>
  </si>
  <si>
    <t>5,5,1</t>
  </si>
  <si>
    <t>8,3,7</t>
  </si>
  <si>
    <t>4,4,3</t>
  </si>
  <si>
    <t>0,1,2</t>
  </si>
  <si>
    <t>-13,9,9,-12,10</t>
  </si>
  <si>
    <t>-5,6,7,10</t>
  </si>
  <si>
    <t>2,3,1</t>
  </si>
  <si>
    <t>4,9,2</t>
  </si>
  <si>
    <t>2,8,4</t>
  </si>
  <si>
    <t>3,3,4</t>
  </si>
  <si>
    <t>6,7,4</t>
  </si>
  <si>
    <t>5,7,7</t>
  </si>
  <si>
    <t>11,-3,3,7</t>
  </si>
  <si>
    <t>4,1,1</t>
  </si>
  <si>
    <t>9,-13,8,-7,04</t>
  </si>
  <si>
    <t>2,5,2</t>
  </si>
  <si>
    <t>6,8,2</t>
  </si>
  <si>
    <t>1,2,3</t>
  </si>
  <si>
    <t>7,4,-9,6</t>
  </si>
  <si>
    <t>2,6,-7,5</t>
  </si>
  <si>
    <t>3,3,1</t>
  </si>
  <si>
    <t>3,8,1</t>
  </si>
  <si>
    <t>11,9,-9,-8,10</t>
  </si>
  <si>
    <t>5,4,-8,6</t>
  </si>
  <si>
    <t>8,9,7</t>
  </si>
  <si>
    <t>4,-11,2,4</t>
  </si>
  <si>
    <t>5,-9,-4,7,9</t>
  </si>
  <si>
    <t>4,8,-10,5</t>
  </si>
  <si>
    <t>8,15,7</t>
  </si>
  <si>
    <t>7,-8,9,1</t>
  </si>
  <si>
    <t>6,-8,5,3</t>
  </si>
  <si>
    <t>4,1,-8,8</t>
  </si>
  <si>
    <t>8,6,5</t>
  </si>
  <si>
    <t>12,-7,6,9</t>
  </si>
  <si>
    <t>14,-10,6,-10,5</t>
  </si>
  <si>
    <t>2,1,1</t>
  </si>
  <si>
    <t>9</t>
  </si>
  <si>
    <t>9,9,-9,7</t>
  </si>
  <si>
    <t>12,4,3</t>
  </si>
  <si>
    <t>5,9,-8,7</t>
  </si>
  <si>
    <t>14</t>
  </si>
  <si>
    <t>13</t>
  </si>
  <si>
    <t>место</t>
  </si>
  <si>
    <t>Класс 1-5</t>
  </si>
  <si>
    <t>Бикбулатов Вадим</t>
  </si>
  <si>
    <t>Байракова О.В., Гарифуллин В.А.</t>
  </si>
  <si>
    <t>Нагибулин Сергей</t>
  </si>
  <si>
    <t>Мухутдинов Ильнур</t>
  </si>
  <si>
    <t>Васильев Владимир</t>
  </si>
  <si>
    <t>Васильев И.А.</t>
  </si>
  <si>
    <t>Нижегородская область</t>
  </si>
  <si>
    <t>Минаков Вадим</t>
  </si>
  <si>
    <t>Бурундин Кирилл</t>
  </si>
  <si>
    <t>7,8,7</t>
  </si>
  <si>
    <t>9,10,4</t>
  </si>
  <si>
    <t>6,1,5</t>
  </si>
  <si>
    <t>5,2,5</t>
  </si>
  <si>
    <t>5,-7,4,1</t>
  </si>
  <si>
    <t>3,3,3</t>
  </si>
  <si>
    <t>7,5,1</t>
  </si>
  <si>
    <t>9,9,9</t>
  </si>
  <si>
    <t>11,5,4</t>
  </si>
  <si>
    <t>9,9,5</t>
  </si>
  <si>
    <t>8,4,9</t>
  </si>
  <si>
    <t>1,9,9</t>
  </si>
  <si>
    <t>6,6,8</t>
  </si>
  <si>
    <t>7,7,6</t>
  </si>
  <si>
    <t>8,8,9</t>
  </si>
  <si>
    <t>-9,8,-7,5,5</t>
  </si>
  <si>
    <t>6,8,8</t>
  </si>
  <si>
    <t>10,9,6</t>
  </si>
  <si>
    <t>6,8,9</t>
  </si>
  <si>
    <t>9,9,7</t>
  </si>
  <si>
    <t>6,4,4</t>
  </si>
  <si>
    <t>9,5,5</t>
  </si>
  <si>
    <t>6,7,5</t>
  </si>
  <si>
    <t>3,9,4</t>
  </si>
  <si>
    <t>3,-8,7,9</t>
  </si>
  <si>
    <t>6,9,9</t>
  </si>
  <si>
    <t>4,9,8</t>
  </si>
  <si>
    <t>9,-7,8,4</t>
  </si>
  <si>
    <t>9,5,7</t>
  </si>
  <si>
    <t>7,-11,-9,8,7</t>
  </si>
  <si>
    <t>9,8,8</t>
  </si>
  <si>
    <t>4,4,1</t>
  </si>
  <si>
    <t>8,8,3</t>
  </si>
  <si>
    <t>1,1,3</t>
  </si>
  <si>
    <t>9,-15,7,7</t>
  </si>
  <si>
    <t>Крантиков Сергей</t>
  </si>
  <si>
    <t>Фомин Сергей</t>
  </si>
  <si>
    <t>Селезнев Андрей</t>
  </si>
  <si>
    <t>0,6,6</t>
  </si>
  <si>
    <t>2,2,9</t>
  </si>
  <si>
    <t>8,8,1</t>
  </si>
  <si>
    <t>1,1,2</t>
  </si>
  <si>
    <t>3,4,1</t>
  </si>
  <si>
    <t>10,2,3</t>
  </si>
  <si>
    <t>9,-7,5,5</t>
  </si>
  <si>
    <t>8,8,4</t>
  </si>
  <si>
    <t>6,4,5</t>
  </si>
  <si>
    <t>8,8,8</t>
  </si>
  <si>
    <t>5,6,1</t>
  </si>
  <si>
    <t>9,6,4</t>
  </si>
  <si>
    <t>8,8,7</t>
  </si>
  <si>
    <t>2,1,3</t>
  </si>
  <si>
    <t>3,5,4</t>
  </si>
  <si>
    <t>6,6,1</t>
  </si>
  <si>
    <t>0,1,1</t>
  </si>
  <si>
    <t>5,5,2</t>
  </si>
  <si>
    <t>9,8,7</t>
  </si>
  <si>
    <t>4,-10,-7,6,5</t>
  </si>
  <si>
    <t>6,-7,8,-4,9</t>
  </si>
  <si>
    <t>8,4,6</t>
  </si>
  <si>
    <t>18</t>
  </si>
  <si>
    <t>17</t>
  </si>
  <si>
    <t>15</t>
  </si>
  <si>
    <t>16</t>
  </si>
  <si>
    <t>1м</t>
  </si>
  <si>
    <t>2м</t>
  </si>
  <si>
    <t>-13</t>
  </si>
  <si>
    <t>3м</t>
  </si>
  <si>
    <t>-14</t>
  </si>
  <si>
    <t>-9</t>
  </si>
  <si>
    <t>4м</t>
  </si>
  <si>
    <t>30</t>
  </si>
  <si>
    <t>-10</t>
  </si>
  <si>
    <t>5м</t>
  </si>
  <si>
    <t>-11</t>
  </si>
  <si>
    <t>31</t>
  </si>
  <si>
    <t>-12</t>
  </si>
  <si>
    <t>6м</t>
  </si>
  <si>
    <t>-30</t>
  </si>
  <si>
    <t>29</t>
  </si>
  <si>
    <t>7м</t>
  </si>
  <si>
    <t>-1</t>
  </si>
  <si>
    <t>-31</t>
  </si>
  <si>
    <t>8м</t>
  </si>
  <si>
    <t>-2</t>
  </si>
  <si>
    <t>-3</t>
  </si>
  <si>
    <t>-4</t>
  </si>
  <si>
    <t>9м</t>
  </si>
  <si>
    <t>-5</t>
  </si>
  <si>
    <t>-6</t>
  </si>
  <si>
    <t>-7</t>
  </si>
  <si>
    <t>10м</t>
  </si>
  <si>
    <t>-8</t>
  </si>
  <si>
    <t>-21</t>
  </si>
  <si>
    <t>24</t>
  </si>
  <si>
    <t>11м</t>
  </si>
  <si>
    <t>-22</t>
  </si>
  <si>
    <t>-17</t>
  </si>
  <si>
    <t>12м</t>
  </si>
  <si>
    <t>-18</t>
  </si>
  <si>
    <t>13м</t>
  </si>
  <si>
    <t>-19</t>
  </si>
  <si>
    <t>-20</t>
  </si>
  <si>
    <t>14м</t>
  </si>
  <si>
    <t>-25</t>
  </si>
  <si>
    <t>15м</t>
  </si>
  <si>
    <t>-26</t>
  </si>
  <si>
    <t>16м</t>
  </si>
  <si>
    <t>1 лист</t>
  </si>
  <si>
    <t>2 лист</t>
  </si>
  <si>
    <t>3 лист</t>
  </si>
  <si>
    <t>3 место</t>
  </si>
  <si>
    <t>32</t>
  </si>
  <si>
    <t>-29</t>
  </si>
  <si>
    <t>80</t>
  </si>
  <si>
    <t>40</t>
  </si>
  <si>
    <t>33</t>
  </si>
  <si>
    <t>4 место</t>
  </si>
  <si>
    <t>44</t>
  </si>
  <si>
    <t>34</t>
  </si>
  <si>
    <t>76</t>
  </si>
  <si>
    <t>5 место</t>
  </si>
  <si>
    <t>17 место</t>
  </si>
  <si>
    <t>41</t>
  </si>
  <si>
    <t>-27</t>
  </si>
  <si>
    <t>78</t>
  </si>
  <si>
    <t>35</t>
  </si>
  <si>
    <t>77</t>
  </si>
  <si>
    <t>-28</t>
  </si>
  <si>
    <t>6 место</t>
  </si>
  <si>
    <t>46</t>
  </si>
  <si>
    <t>36</t>
  </si>
  <si>
    <t>7 место</t>
  </si>
  <si>
    <t>-76</t>
  </si>
  <si>
    <t>42</t>
  </si>
  <si>
    <t>79</t>
  </si>
  <si>
    <t>37</t>
  </si>
  <si>
    <t>-77</t>
  </si>
  <si>
    <t>18 место</t>
  </si>
  <si>
    <t>8 место</t>
  </si>
  <si>
    <t>45</t>
  </si>
  <si>
    <t>38</t>
  </si>
  <si>
    <t>64</t>
  </si>
  <si>
    <t>19 место</t>
  </si>
  <si>
    <t>-15</t>
  </si>
  <si>
    <t>43</t>
  </si>
  <si>
    <t>-44</t>
  </si>
  <si>
    <t>1 место</t>
  </si>
  <si>
    <t>68</t>
  </si>
  <si>
    <t>9 место</t>
  </si>
  <si>
    <t>39</t>
  </si>
  <si>
    <t>47</t>
  </si>
  <si>
    <t>65</t>
  </si>
  <si>
    <t>-16</t>
  </si>
  <si>
    <t>-45</t>
  </si>
  <si>
    <t>20 место</t>
  </si>
  <si>
    <t>-40</t>
  </si>
  <si>
    <t>70</t>
  </si>
  <si>
    <t>48</t>
  </si>
  <si>
    <t>21 место</t>
  </si>
  <si>
    <t>66</t>
  </si>
  <si>
    <t>-41</t>
  </si>
  <si>
    <t>-42</t>
  </si>
  <si>
    <t>50</t>
  </si>
  <si>
    <t>-23</t>
  </si>
  <si>
    <t>69</t>
  </si>
  <si>
    <t>10 место</t>
  </si>
  <si>
    <t>49</t>
  </si>
  <si>
    <t>67</t>
  </si>
  <si>
    <t>-43</t>
  </si>
  <si>
    <t>22 место</t>
  </si>
  <si>
    <t>-24</t>
  </si>
  <si>
    <t>23 место</t>
  </si>
  <si>
    <t>-48</t>
  </si>
  <si>
    <t>11 место</t>
  </si>
  <si>
    <t>51</t>
  </si>
  <si>
    <t>-68</t>
  </si>
  <si>
    <t>-32</t>
  </si>
  <si>
    <t>-49</t>
  </si>
  <si>
    <t>71</t>
  </si>
  <si>
    <t>52</t>
  </si>
  <si>
    <t>24 место</t>
  </si>
  <si>
    <t>-69</t>
  </si>
  <si>
    <t>-33</t>
  </si>
  <si>
    <t>12 место</t>
  </si>
  <si>
    <t>-34</t>
  </si>
  <si>
    <t>56</t>
  </si>
  <si>
    <t>53</t>
  </si>
  <si>
    <t>25 место</t>
  </si>
  <si>
    <t>-35</t>
  </si>
  <si>
    <t>2 место</t>
  </si>
  <si>
    <t>-64</t>
  </si>
  <si>
    <t>-36</t>
  </si>
  <si>
    <t>58</t>
  </si>
  <si>
    <t>72</t>
  </si>
  <si>
    <t>13 место</t>
  </si>
  <si>
    <t>54</t>
  </si>
  <si>
    <t>-65</t>
  </si>
  <si>
    <t>-37</t>
  </si>
  <si>
    <t>26 место</t>
  </si>
  <si>
    <t>-66</t>
  </si>
  <si>
    <t>74</t>
  </si>
  <si>
    <t>-38</t>
  </si>
  <si>
    <t>57</t>
  </si>
  <si>
    <t>73</t>
  </si>
  <si>
    <t>55</t>
  </si>
  <si>
    <t>-67</t>
  </si>
  <si>
    <t>14 место</t>
  </si>
  <si>
    <t>-39</t>
  </si>
  <si>
    <t>-56</t>
  </si>
  <si>
    <t>27 место</t>
  </si>
  <si>
    <t>15 место</t>
  </si>
  <si>
    <t>-52</t>
  </si>
  <si>
    <t>28 место</t>
  </si>
  <si>
    <t>-72</t>
  </si>
  <si>
    <t>60</t>
  </si>
  <si>
    <t>29 место</t>
  </si>
  <si>
    <t>75</t>
  </si>
  <si>
    <t>-53</t>
  </si>
  <si>
    <t>-73</t>
  </si>
  <si>
    <t>-54</t>
  </si>
  <si>
    <t>62</t>
  </si>
  <si>
    <t>16 место</t>
  </si>
  <si>
    <t>61</t>
  </si>
  <si>
    <t>-55</t>
  </si>
  <si>
    <t>30 место</t>
  </si>
  <si>
    <t>31 место</t>
  </si>
  <si>
    <t>-60</t>
  </si>
  <si>
    <t>32 место</t>
  </si>
  <si>
    <t>Карпов</t>
  </si>
  <si>
    <t>Пруцких</t>
  </si>
  <si>
    <t>Асланян</t>
  </si>
  <si>
    <t>Панкратов</t>
  </si>
  <si>
    <t>Хуснуллин</t>
  </si>
  <si>
    <t>Коваленко</t>
  </si>
  <si>
    <t>Перевозчиков</t>
  </si>
  <si>
    <t>Саунин</t>
  </si>
  <si>
    <t>Костин</t>
  </si>
  <si>
    <t>Стулов</t>
  </si>
  <si>
    <t>Ипполитов</t>
  </si>
  <si>
    <t>Слащилин</t>
  </si>
  <si>
    <t>Яковлев</t>
  </si>
  <si>
    <t>Галин</t>
  </si>
  <si>
    <t>Мамонов</t>
  </si>
  <si>
    <t>Балобанов</t>
  </si>
  <si>
    <t>Терехов</t>
  </si>
  <si>
    <t>Чунихин</t>
  </si>
  <si>
    <t>Сухарников</t>
  </si>
  <si>
    <t>Бадалян</t>
  </si>
  <si>
    <t>Осипов</t>
  </si>
  <si>
    <t>Кустов</t>
  </si>
  <si>
    <t>Строев</t>
  </si>
  <si>
    <t>Беспалов</t>
  </si>
  <si>
    <t>Котов</t>
  </si>
  <si>
    <t>Емельянов</t>
  </si>
  <si>
    <t>3:0 (3,4,3)</t>
  </si>
  <si>
    <t>3:0 (2,1,1)</t>
  </si>
  <si>
    <t>3:0 (3,5,7)</t>
  </si>
  <si>
    <t>3:0 (6,11,6)</t>
  </si>
  <si>
    <t>Шарапов</t>
  </si>
  <si>
    <t>3:0 (7,7,8)</t>
  </si>
  <si>
    <t>3:0 (6,5,5)</t>
  </si>
  <si>
    <t>3:1 (6,-9,5,7)</t>
  </si>
  <si>
    <t>W:L</t>
  </si>
  <si>
    <t>3:1 (7,13,-7,5)</t>
  </si>
  <si>
    <t>3:0 (5,9,5)</t>
  </si>
  <si>
    <t>3:2 (-10,-6,3,6,7)</t>
  </si>
  <si>
    <t>3:0 (7,4,6)</t>
  </si>
  <si>
    <t>3:1 (6,8,-10,9)</t>
  </si>
  <si>
    <t>3:1 (-7,5,6,2)</t>
  </si>
  <si>
    <t>3:0 (5,6,10)</t>
  </si>
  <si>
    <t>3:1 (-9,8,10,5)</t>
  </si>
  <si>
    <t>3:0 (8,7,7)</t>
  </si>
  <si>
    <t>3:0 (2,8,4)</t>
  </si>
  <si>
    <t>3:1 (6,-10,5,8)</t>
  </si>
  <si>
    <t>3:0 (2,6,6)</t>
  </si>
  <si>
    <t>3:1 (1,3,-6,11)</t>
  </si>
  <si>
    <t>Тургалев Сергей</t>
  </si>
  <si>
    <t>Бессонов Сергей</t>
  </si>
  <si>
    <t>3,5,2</t>
  </si>
  <si>
    <t>3,7,6</t>
  </si>
  <si>
    <t>6,6,3</t>
  </si>
  <si>
    <t>7,1,8</t>
  </si>
  <si>
    <t>9,9,4</t>
  </si>
  <si>
    <t>5,3,8</t>
  </si>
  <si>
    <t>7,3,6</t>
  </si>
  <si>
    <t>7,8,9</t>
  </si>
  <si>
    <t>5,5,5</t>
  </si>
  <si>
    <t>8,12,9</t>
  </si>
  <si>
    <t>3:2 (-7,8,8,-6,9)</t>
  </si>
  <si>
    <t>3:2 (9,9,-7,-8,9)</t>
  </si>
  <si>
    <t>3:1 (-6,3,5,9)</t>
  </si>
  <si>
    <t>3:1 (5,9,-8,11)</t>
  </si>
  <si>
    <t>Алиева</t>
  </si>
  <si>
    <t>Хабибуллина</t>
  </si>
  <si>
    <t>3:0 (3,0,7)</t>
  </si>
  <si>
    <t>Исмаилова</t>
  </si>
  <si>
    <t>Байрамгузина</t>
  </si>
  <si>
    <t>3:0 (8,6,2)</t>
  </si>
  <si>
    <t>Набиева</t>
  </si>
  <si>
    <t>Шайган</t>
  </si>
  <si>
    <t>3:0 (8,5,5)</t>
  </si>
  <si>
    <t>Назарова</t>
  </si>
  <si>
    <t>Дюрягина</t>
  </si>
  <si>
    <t>3:0 (2,3,3)</t>
  </si>
  <si>
    <t>Гильманова</t>
  </si>
  <si>
    <t>3:0 (2,2,6)</t>
  </si>
  <si>
    <t>Абдуллаева</t>
  </si>
  <si>
    <t>3:0 (2,7,9)</t>
  </si>
  <si>
    <t>Зорина</t>
  </si>
  <si>
    <t>3:0 (4,8,7)</t>
  </si>
  <si>
    <t>3:2 (-10,7,-4,10,7)</t>
  </si>
  <si>
    <t>3:0 (8,8,8)</t>
  </si>
  <si>
    <t>3:0 (3,6,4)</t>
  </si>
  <si>
    <t>3:0 (4,3,5)</t>
  </si>
  <si>
    <t>3:0 (4,3,1)</t>
  </si>
  <si>
    <t>3:1 (8,6,-9,7)</t>
  </si>
  <si>
    <t>Дюрагина</t>
  </si>
  <si>
    <t>3:1 (4,-6,5,7)</t>
  </si>
  <si>
    <t>Никитина Марина</t>
  </si>
  <si>
    <t>Говорова Наталья</t>
  </si>
  <si>
    <t>1ю</t>
  </si>
  <si>
    <t>Козодавина Ирина</t>
  </si>
  <si>
    <t>Хабабуллина Елена</t>
  </si>
  <si>
    <t>Калинина Ольга</t>
  </si>
  <si>
    <t>Митина Оксана</t>
  </si>
  <si>
    <t>Зайцева Арина</t>
  </si>
  <si>
    <t>среди лиц с ПОДА (юноши и девушки до 21 года)</t>
  </si>
  <si>
    <t>Гл. судья, судья мк, вк</t>
  </si>
  <si>
    <t>Гл. секретарь, судья мк, вк</t>
  </si>
  <si>
    <r>
      <t xml:space="preserve">Первенство России по настольному теннису среди лиц с ПОДА     </t>
    </r>
    <r>
      <rPr>
        <b/>
        <sz val="35"/>
        <rFont val="Times New Roman"/>
        <family val="1"/>
      </rPr>
      <t xml:space="preserve"> (юноши и девушки до 21 года)</t>
    </r>
  </si>
  <si>
    <t>Гл.судья, судья МК, ВК</t>
  </si>
  <si>
    <t>Гл.секретарь, судья МК, ВК</t>
  </si>
  <si>
    <t xml:space="preserve">        Гл. секретарь, судья мк, вк</t>
  </si>
  <si>
    <t>3:0 (9,6,7)</t>
  </si>
  <si>
    <t>3:0 (5,5,1)</t>
  </si>
  <si>
    <t>3:0 (9,9,9)</t>
  </si>
  <si>
    <t>3:1 (-9,7,8,8)</t>
  </si>
  <si>
    <t>Главный судья, судья мк, вк</t>
  </si>
  <si>
    <t>Главный секретарь, судья мк, вк</t>
  </si>
  <si>
    <t>Финал. Юноши. 6-10 класс</t>
  </si>
  <si>
    <t>Финал. Девушки.  2-8 класс.</t>
  </si>
  <si>
    <t>3:0 (9,3,8)</t>
  </si>
  <si>
    <t>3:0 (4,7,14)</t>
  </si>
  <si>
    <t>3:2 (6,-9,3,-7,9)</t>
  </si>
  <si>
    <t>3:1 (-9,3,8,5)</t>
  </si>
  <si>
    <t>3:0 (8,5,3)</t>
  </si>
  <si>
    <t>3:1 (-7,9,5,14)</t>
  </si>
  <si>
    <t>3:2 (9,-6,-9,7,10)</t>
  </si>
  <si>
    <t xml:space="preserve">Мамонов </t>
  </si>
  <si>
    <t>3:0 (6,5,3)</t>
  </si>
  <si>
    <t>3:1 (10,-9,7,8)</t>
  </si>
  <si>
    <t>3:0 (6,6,8)</t>
  </si>
  <si>
    <t>3:1 (5,9,-7,4)</t>
  </si>
  <si>
    <t>3:2 (-7,-8,9,6,7)</t>
  </si>
  <si>
    <t>3:1 (5,4,-4,9)</t>
  </si>
  <si>
    <t>3:1 (5,-8,7,2)</t>
  </si>
  <si>
    <t>3:2 (-9,11,-7,8,8)</t>
  </si>
  <si>
    <t>3:0 (4,6,9)</t>
  </si>
  <si>
    <t>3:1 (7,8,-1,9)</t>
  </si>
  <si>
    <t>3:0 (9,6,6)</t>
  </si>
  <si>
    <t>3:0 (7,7,2)</t>
  </si>
  <si>
    <t>3:2 (-10,-3,10,5,4)</t>
  </si>
  <si>
    <t>3:2 (-7,6,9,-9,2)</t>
  </si>
  <si>
    <t>3:0 (9,9,6)</t>
  </si>
  <si>
    <t>3:0 (5,8,4)</t>
  </si>
  <si>
    <t>3:2 (8,-6,8,-12,7)</t>
  </si>
  <si>
    <t>3:2 (-5,10,-8,6,12)</t>
  </si>
  <si>
    <t>3:1 (8,-9,9,3)</t>
  </si>
  <si>
    <t>3:0 (7,5,2)</t>
  </si>
  <si>
    <t>3:1 (-8,5,8,9)</t>
  </si>
  <si>
    <t>3:2 (-9,5,4,-9,6)</t>
  </si>
  <si>
    <t>3:0 (4,4,4)</t>
  </si>
  <si>
    <t>Класс 6-8</t>
  </si>
  <si>
    <t>респ. Башкортостан</t>
  </si>
  <si>
    <t>01-6 октября 2014 г.</t>
  </si>
  <si>
    <t>9-10 класс</t>
  </si>
  <si>
    <t>Республика Удмуртия</t>
  </si>
  <si>
    <t>Тренер-представитель:  Байракова О.В.</t>
  </si>
  <si>
    <t>Тренер-представитель: Плотников Э.А.</t>
  </si>
  <si>
    <t>Тренер-представитель: Гнусочкин И.В.</t>
  </si>
  <si>
    <t>Тренер-представитель: Стулов И.С.</t>
  </si>
  <si>
    <t>Тренер-представитель: Кирпичникова Л.В.</t>
  </si>
  <si>
    <t>Тренер-представитель: Альтеков Н.Т.</t>
  </si>
  <si>
    <t>6-8 класс</t>
  </si>
  <si>
    <t>Тренер-представитель: Байракова О.В.</t>
  </si>
  <si>
    <t xml:space="preserve">     Байракова О.В.     </t>
  </si>
  <si>
    <t>Тренер-представитель: Чернокнижников Г.В.</t>
  </si>
  <si>
    <t xml:space="preserve">Чернокнижникова Н.В.  </t>
  </si>
  <si>
    <t>Тренер-представитель:  Жидков В.А.</t>
  </si>
  <si>
    <t>Тренер-представитель: Лосева А.Ю.</t>
  </si>
  <si>
    <t>Тренер-представитель: Лушников М.В.</t>
  </si>
  <si>
    <t>Командные соревнования. ЮНОШИ</t>
  </si>
  <si>
    <t>03-07 июня 2013 г.</t>
  </si>
  <si>
    <t>класс 9-10</t>
  </si>
  <si>
    <t>О</t>
  </si>
  <si>
    <t>С</t>
  </si>
  <si>
    <t>М</t>
  </si>
  <si>
    <t>3:1</t>
  </si>
  <si>
    <t>3:0</t>
  </si>
  <si>
    <t>3:2</t>
  </si>
  <si>
    <t>класс 6-8</t>
  </si>
  <si>
    <t>Командные соревнования. ДЕВУШКИ</t>
  </si>
  <si>
    <t>Команда</t>
  </si>
  <si>
    <t>6-8 Класс</t>
  </si>
  <si>
    <t>СПИСОК КОМАНД ДЕВУШЕК</t>
  </si>
  <si>
    <t>СПИСОК КОМАНД ЮНОШЕЙ</t>
  </si>
  <si>
    <t xml:space="preserve">С В О Д Н Ы Й   П Р О Т О К О Л </t>
  </si>
  <si>
    <t>Матч № 1</t>
  </si>
  <si>
    <t>Девушки   6-8 класс</t>
  </si>
  <si>
    <t>встреча</t>
  </si>
  <si>
    <t>Команда A,B,C</t>
  </si>
  <si>
    <t>Команда X,Y,Z</t>
  </si>
  <si>
    <t>Счет в партиях</t>
  </si>
  <si>
    <t>партии</t>
  </si>
  <si>
    <t>ком</t>
  </si>
  <si>
    <t>па-</t>
  </si>
  <si>
    <t>ра</t>
  </si>
  <si>
    <t>Общий счет</t>
  </si>
  <si>
    <t>Победила команда</t>
  </si>
  <si>
    <t>Матч № 2</t>
  </si>
  <si>
    <t>Матч № 3</t>
  </si>
  <si>
    <t>Матч № 4</t>
  </si>
  <si>
    <t>Матч №5</t>
  </si>
  <si>
    <t>Матч № 6</t>
  </si>
  <si>
    <t>Юноши  6-8 класс</t>
  </si>
  <si>
    <t>0 3</t>
  </si>
  <si>
    <t>Матч № 5</t>
  </si>
  <si>
    <t>Юноши  9-10 класс</t>
  </si>
  <si>
    <t>Зайцев А.В.</t>
  </si>
  <si>
    <t>Ложкина Елизавета</t>
  </si>
  <si>
    <t>Ложкина Е.Ю.</t>
  </si>
  <si>
    <t>Самарская область</t>
  </si>
  <si>
    <t>Каткова Мария</t>
  </si>
  <si>
    <t>Кошкина Арина</t>
  </si>
  <si>
    <t>03.11.1993</t>
  </si>
  <si>
    <t>Кошкин Б.А.</t>
  </si>
  <si>
    <t>Липецкая область</t>
  </si>
  <si>
    <t>Егоровская Елена</t>
  </si>
  <si>
    <t>08.05.1995</t>
  </si>
  <si>
    <t>Зеленская Ирина</t>
  </si>
  <si>
    <t>13.12.1993</t>
  </si>
  <si>
    <t>Пыльцова Мария</t>
  </si>
  <si>
    <t>15.04.1995</t>
  </si>
  <si>
    <t>Республмка Башкортостан</t>
  </si>
  <si>
    <t>3,4,2</t>
  </si>
  <si>
    <t>4,6,8</t>
  </si>
  <si>
    <t>9,10,10</t>
  </si>
  <si>
    <t>4,7,3</t>
  </si>
  <si>
    <t>8,6,-10,5</t>
  </si>
  <si>
    <t>6,7,1</t>
  </si>
  <si>
    <t>64,4,-9,6</t>
  </si>
  <si>
    <t>6,-7,10,8</t>
  </si>
  <si>
    <t>11,9,4</t>
  </si>
  <si>
    <t>5,9,9</t>
  </si>
  <si>
    <t>9,9,10</t>
  </si>
  <si>
    <t>Класс 2-5</t>
  </si>
  <si>
    <t>Вишерская Алина</t>
  </si>
  <si>
    <t>Волгоградская область</t>
  </si>
  <si>
    <t>Вишерский Л.М.</t>
  </si>
  <si>
    <t>1,1,0</t>
  </si>
  <si>
    <t>2,1,2</t>
  </si>
  <si>
    <t>9,8,4</t>
  </si>
  <si>
    <t>9,9,6</t>
  </si>
  <si>
    <t>5,5,8</t>
  </si>
  <si>
    <t>8,2,6</t>
  </si>
  <si>
    <t>13,8,8</t>
  </si>
  <si>
    <t>1,4,7</t>
  </si>
  <si>
    <t>3,4,5</t>
  </si>
  <si>
    <t>6,4,8</t>
  </si>
  <si>
    <t>7,7,5</t>
  </si>
  <si>
    <t>6,9,6</t>
  </si>
  <si>
    <t>3,9,8</t>
  </si>
  <si>
    <t>8,7,7</t>
  </si>
  <si>
    <t>8,8,5</t>
  </si>
  <si>
    <t>6,6,7</t>
  </si>
  <si>
    <t>4,1,2</t>
  </si>
  <si>
    <t>5,2,9</t>
  </si>
  <si>
    <t>1,9,11</t>
  </si>
  <si>
    <t>10,10,12</t>
  </si>
  <si>
    <t>15,8,6</t>
  </si>
  <si>
    <t>9,4,8</t>
  </si>
  <si>
    <t>7,6,4</t>
  </si>
  <si>
    <t>9,6,8</t>
  </si>
  <si>
    <t>3,6,3</t>
  </si>
  <si>
    <t>9,2,5</t>
  </si>
  <si>
    <t>1,4,2</t>
  </si>
  <si>
    <t>8,1,5</t>
  </si>
  <si>
    <t>6,9,11</t>
  </si>
  <si>
    <t>7,12,17</t>
  </si>
  <si>
    <t>5,9,4</t>
  </si>
  <si>
    <t>5,2,7</t>
  </si>
  <si>
    <t>9,11,6</t>
  </si>
  <si>
    <t>8,4,7</t>
  </si>
  <si>
    <t>8,2,4</t>
  </si>
  <si>
    <t>8,5,9</t>
  </si>
  <si>
    <t>9,2,4</t>
  </si>
  <si>
    <t>6,-10,9,9</t>
  </si>
  <si>
    <t>11,4,8</t>
  </si>
  <si>
    <t>10,10,8</t>
  </si>
  <si>
    <t>Бессонова Н.Ф.</t>
  </si>
  <si>
    <t>Архангельская обл</t>
  </si>
  <si>
    <t>Итоговый протокол</t>
  </si>
  <si>
    <t>Итоговый протокодл</t>
  </si>
  <si>
    <t>111</t>
  </si>
  <si>
    <t>134</t>
  </si>
  <si>
    <t>11:1</t>
  </si>
  <si>
    <t>11:0</t>
  </si>
  <si>
    <t>1:0</t>
  </si>
  <si>
    <t>7:11</t>
  </si>
  <si>
    <t>11:4</t>
  </si>
  <si>
    <t>11:3</t>
  </si>
  <si>
    <t>11:6</t>
  </si>
  <si>
    <t>11:9</t>
  </si>
  <si>
    <t>11:7</t>
  </si>
  <si>
    <t>9:1</t>
  </si>
  <si>
    <t>112</t>
  </si>
  <si>
    <t>122</t>
  </si>
  <si>
    <t>3:11</t>
  </si>
  <si>
    <t>0:1</t>
  </si>
  <si>
    <t>10:12</t>
  </si>
  <si>
    <t>9:11</t>
  </si>
  <si>
    <t>5:11</t>
  </si>
  <si>
    <t>14:12</t>
  </si>
  <si>
    <t>2:11</t>
  </si>
  <si>
    <t>6:9</t>
  </si>
  <si>
    <t>Иванова Олеся</t>
  </si>
  <si>
    <t>Иванов П.Ю.</t>
  </si>
  <si>
    <t>Молокаева Ирина</t>
  </si>
  <si>
    <t>11,6,3</t>
  </si>
  <si>
    <t>5,10,-8,9</t>
  </si>
  <si>
    <t>5,4,9</t>
  </si>
  <si>
    <t>5,9,7</t>
  </si>
  <si>
    <t>Респ. Башкортостан</t>
  </si>
  <si>
    <t>6:11</t>
  </si>
  <si>
    <t>1:11</t>
  </si>
  <si>
    <t>0:11</t>
  </si>
  <si>
    <t>1:9</t>
  </si>
  <si>
    <t>11:5</t>
  </si>
  <si>
    <t>11:8</t>
  </si>
  <si>
    <t>9:3</t>
  </si>
  <si>
    <t>0:9</t>
  </si>
  <si>
    <t>8:11</t>
  </si>
  <si>
    <t>3:10</t>
  </si>
  <si>
    <t>4:11</t>
  </si>
  <si>
    <t>11:13</t>
  </si>
  <si>
    <t>2:9</t>
  </si>
  <si>
    <t>19:17</t>
  </si>
  <si>
    <t>3:9</t>
  </si>
  <si>
    <t>Респ. Удмуртия</t>
  </si>
  <si>
    <t>13:11</t>
  </si>
  <si>
    <t>11:2</t>
  </si>
  <si>
    <t>9:6</t>
  </si>
  <si>
    <t>9:2</t>
  </si>
  <si>
    <t>12:14</t>
  </si>
  <si>
    <t>4:10</t>
  </si>
  <si>
    <t>12:10</t>
  </si>
  <si>
    <t xml:space="preserve">Первенство России по настольному теннису среди лиц c ПОДА </t>
  </si>
  <si>
    <t>(юноши и девушки до 21 года)</t>
  </si>
  <si>
    <t>10:3</t>
  </si>
  <si>
    <t>9:10</t>
  </si>
  <si>
    <t>Матч № 7</t>
  </si>
  <si>
    <t>12:0</t>
  </si>
  <si>
    <t>Матч № 8</t>
  </si>
  <si>
    <t>Матч № 9</t>
  </si>
  <si>
    <t>Матч № 10</t>
  </si>
  <si>
    <t>Командные соревнования</t>
  </si>
  <si>
    <t>Главный судья, судья МК, ВК</t>
  </si>
  <si>
    <t>Главный секретарь, судья МК, ВК</t>
  </si>
  <si>
    <t>10:1</t>
  </si>
  <si>
    <t>17:15</t>
  </si>
  <si>
    <t>Класс 9-10</t>
  </si>
  <si>
    <t>МИНИСТЕРСТВО СПОРТА, ТУРИЗМА И МОЛОДЕЖНОЙ  ПОЛИТИКИ РОССИЙСКОЙ ФЕДЕРАЦИИ</t>
  </si>
  <si>
    <t>ОТЧЕТ  ГЛАВНОЙ СУДЕЙСКОЙ КОЛЛЕГИИ СОРЕВНОВАНИЙ</t>
  </si>
  <si>
    <t>Наименование соревнований:</t>
  </si>
  <si>
    <t>Первенство России по настольному теннису среди лиц с ПОДА (юноши и девушки до 21 года)</t>
  </si>
  <si>
    <t>Дата проведения:</t>
  </si>
  <si>
    <t>Наименование спортивных баз:</t>
  </si>
  <si>
    <t>г. Тверь, ФОК им Султана Ахмерова</t>
  </si>
  <si>
    <t xml:space="preserve">Всего участвовало: </t>
  </si>
  <si>
    <t xml:space="preserve"> В личных соревнованиях :  юноши-41 чел., девушки-28 чел., в командных соревнованиях: 10 команд юношей ( 25  чел)., 4 команд девушек ( 10 чел.).</t>
  </si>
  <si>
    <t>Имелись ли протесты, жалобы, их характер и принятые решения:</t>
  </si>
  <si>
    <t>нет</t>
  </si>
  <si>
    <t>Имелись ли случаи нарушения участниками, представителями и судьями правил соревнований и дисциплины, какие меры приняты:</t>
  </si>
  <si>
    <t>Оценка мест проведения соревнований, оборудования и инвентаря:</t>
  </si>
  <si>
    <t>Спортвный зал, оборудование и инвентарь соответсвовали требованиям и нормативным правилам проведения соревнований.</t>
  </si>
  <si>
    <t>Порядок жеребьевки и «рассеивания» сильнейших участников:</t>
  </si>
  <si>
    <t>согласно рейтингу и правилам соревнований</t>
  </si>
  <si>
    <t>Характеристика работы судейской коллегии:</t>
  </si>
  <si>
    <t>удовлетворительная</t>
  </si>
  <si>
    <t>Общие выводы и предложения по итогам проведения соревнований:</t>
  </si>
  <si>
    <t xml:space="preserve">Соревнования прошли в соответствии с положением о соревновании и  правилами проведения соревнований по настольному теннису. </t>
  </si>
  <si>
    <t>Общее количество судей с указанием категории:</t>
  </si>
  <si>
    <r>
      <t xml:space="preserve">Всего 20 человек, из них:.
 </t>
    </r>
    <r>
      <rPr>
        <i/>
        <sz val="12"/>
        <rFont val="Times New Roman"/>
        <family val="1"/>
      </rPr>
      <t xml:space="preserve">Международных арбитров – 4 чел., судей Всероссийской категории – 5 чел., 
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 xml:space="preserve">судей Первой категории – 20 чел., 2 кат.-3 чел.
</t>
    </r>
  </si>
  <si>
    <r>
      <t>Медико-санитарное обеспечение соревнований</t>
    </r>
    <r>
      <rPr>
        <sz val="8"/>
        <rFont val="Times New Roman"/>
        <family val="1"/>
      </rPr>
      <t xml:space="preserve"> </t>
    </r>
    <r>
      <rPr>
        <sz val="9"/>
        <rFont val="Times New Roman"/>
        <family val="1"/>
      </rPr>
      <t>(заполняется и подписывается врачом соревнований)</t>
    </r>
    <r>
      <rPr>
        <b/>
        <sz val="9"/>
        <rFont val="Times New Roman"/>
        <family val="1"/>
      </rPr>
      <t xml:space="preserve">:  </t>
    </r>
    <r>
      <rPr>
        <i/>
        <sz val="9"/>
        <rFont val="Times New Roman"/>
        <family val="1"/>
      </rPr>
      <t xml:space="preserve">
</t>
    </r>
  </si>
  <si>
    <r>
      <t xml:space="preserve">Награждение:   </t>
    </r>
    <r>
      <rPr>
        <i/>
        <sz val="12"/>
        <color indexed="8"/>
        <rFont val="Arial"/>
        <family val="2"/>
      </rPr>
      <t>произведено согласно положению о соревнованиях</t>
    </r>
    <r>
      <rPr>
        <b/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</t>
    </r>
  </si>
  <si>
    <t>Главный судья:</t>
  </si>
  <si>
    <t>Борисова И.В.. Судья международной категории,                           г. Тверь</t>
  </si>
  <si>
    <t>(Ф.И.О., категория, город, подпись)</t>
  </si>
  <si>
    <t>Главный секретарь:</t>
  </si>
  <si>
    <t>Рожкова А.С. Судья международной категории,                           г. Нижний Новгород</t>
  </si>
  <si>
    <t>Гарифуллин В.А., Байракова О.В.</t>
  </si>
  <si>
    <t>Главный судья, судья мк  , вк                                             Борисова И.В.</t>
  </si>
  <si>
    <t>Главный секретарь, судья мк  ,вк                                          Рожкова А.С.</t>
  </si>
  <si>
    <t xml:space="preserve"> Первенство России по настольному теннису 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</si>
</sst>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\ hh:mm"/>
    <numFmt numFmtId="169" formatCode="[$-FC19]d\ mmmm\ yyyy\ &quot;г.&quot;"/>
    <numFmt numFmtId="170" formatCode="h:mm;@"/>
    <numFmt numFmtId="171" formatCode="#,##0\ &quot;р.&quot;;\-#,##0\ &quot;р.&quot;"/>
    <numFmt numFmtId="172" formatCode="#,##0\ &quot;р.&quot;;[Red]\-#,##0\ &quot;р.&quot;"/>
    <numFmt numFmtId="173" formatCode="#,##0.00\ &quot;р.&quot;;\-#,##0.00\ &quot;р.&quot;"/>
    <numFmt numFmtId="174" formatCode="#,##0.00\ &quot;р.&quot;;[Red]\-#,##0.00\ &quot;р.&quot;"/>
    <numFmt numFmtId="175" formatCode="_-* #,##0\ &quot;р.&quot;_-;\-* #,##0\ &quot;р.&quot;_-;_-* &quot;-&quot;\ &quot;р.&quot;_-;_-@_-"/>
    <numFmt numFmtId="176" formatCode="_-* #,##0\ _р_._-;\-* #,##0\ _р_._-;_-* &quot;-&quot;\ _р_._-;_-@_-"/>
    <numFmt numFmtId="177" formatCode="_-* #,##0.00\ &quot;р.&quot;_-;\-* #,##0.00\ &quot;р.&quot;_-;_-* &quot;-&quot;??\ &quot;р.&quot;_-;_-@_-"/>
    <numFmt numFmtId="178" formatCode="_-* #,##0.00\ _р_._-;\-* #,##0.00\ _р_._-;_-* &quot;-&quot;??\ _р_._-;_-@_-"/>
    <numFmt numFmtId="179" formatCode="000000"/>
    <numFmt numFmtId="180" formatCode="&quot;öS&quot;\ #,##0;[Red]\-&quot;öS&quot;\ #,##0"/>
    <numFmt numFmtId="181" formatCode="&quot;öS&quot;\ #,##0.00;[Red]\-&quot;öS&quot;\ #,##0.00"/>
    <numFmt numFmtId="182" formatCode="[$-444]d\ mmmm\ yyyy"/>
    <numFmt numFmtId="183" formatCode="dd\.mm\.yyyy;@"/>
    <numFmt numFmtId="184" formatCode="[$-F400]h:mm:ss\ AM/PM"/>
    <numFmt numFmtId="185" formatCode="&quot;$&quot;#,##0_);\(&quot;$&quot;#,##0\)"/>
    <numFmt numFmtId="186" formatCode="&quot;$&quot;#,##0_);[Red]\(&quot;$&quot;#,##0\)"/>
    <numFmt numFmtId="187" formatCode="&quot;$&quot;#,##0.00_);\(&quot;$&quot;#,##0.00\)"/>
    <numFmt numFmtId="188" formatCode="&quot;$&quot;#,##0.00_);[Red]\(&quot;$&quot;#,##0.00\)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  <numFmt numFmtId="193" formatCode="0.0"/>
    <numFmt numFmtId="194" formatCode="0.000"/>
    <numFmt numFmtId="195" formatCode="dd/mm/yy\ h:mm;@"/>
  </numFmts>
  <fonts count="145">
    <font>
      <sz val="10"/>
      <name val="Times New Roman"/>
      <family val="0"/>
    </font>
    <font>
      <b/>
      <sz val="10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b/>
      <sz val="44"/>
      <name val="Times New Roman"/>
      <family val="1"/>
    </font>
    <font>
      <b/>
      <i/>
      <sz val="24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u val="single"/>
      <sz val="37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i/>
      <sz val="10"/>
      <name val="Times New Roman CYR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i/>
      <sz val="12"/>
      <name val="Times New Roman Cyr"/>
      <family val="0"/>
    </font>
    <font>
      <i/>
      <sz val="12"/>
      <name val="Times New Roman"/>
      <family val="1"/>
    </font>
    <font>
      <b/>
      <sz val="12"/>
      <name val="Times New Roman Cyr"/>
      <family val="0"/>
    </font>
    <font>
      <b/>
      <i/>
      <sz val="16"/>
      <name val="Times New Roman"/>
      <family val="1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i/>
      <sz val="14"/>
      <name val="Times New Roman"/>
      <family val="1"/>
    </font>
    <font>
      <sz val="16"/>
      <name val="Times New Roman"/>
      <family val="1"/>
    </font>
    <font>
      <b/>
      <sz val="10"/>
      <name val="Times New Roman CYR"/>
      <family val="1"/>
    </font>
    <font>
      <b/>
      <i/>
      <sz val="18"/>
      <name val="Times New Roman"/>
      <family val="1"/>
    </font>
    <font>
      <sz val="18"/>
      <name val="Times New Roman"/>
      <family val="1"/>
    </font>
    <font>
      <b/>
      <sz val="14"/>
      <name val="Times New Roman"/>
      <family val="1"/>
    </font>
    <font>
      <b/>
      <sz val="14"/>
      <name val="Times New Roman Cyr"/>
      <family val="1"/>
    </font>
    <font>
      <b/>
      <sz val="7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b/>
      <sz val="10"/>
      <name val="Arial Cyr"/>
      <family val="0"/>
    </font>
    <font>
      <sz val="14"/>
      <name val="Times New Roman Cyr"/>
      <family val="1"/>
    </font>
    <font>
      <sz val="10"/>
      <name val="Times New Roman Cyr"/>
      <family val="1"/>
    </font>
    <font>
      <b/>
      <sz val="8"/>
      <name val="Times New Roman Cyr"/>
      <family val="1"/>
    </font>
    <font>
      <sz val="8"/>
      <name val="Times New Roman Cyr"/>
      <family val="0"/>
    </font>
    <font>
      <i/>
      <sz val="9"/>
      <name val="Times New Roman CYR"/>
      <family val="1"/>
    </font>
    <font>
      <b/>
      <i/>
      <sz val="9"/>
      <name val="Times New Roman Cyr"/>
      <family val="1"/>
    </font>
    <font>
      <b/>
      <sz val="9"/>
      <name val="Times New Roman Cyr"/>
      <family val="1"/>
    </font>
    <font>
      <b/>
      <u val="single"/>
      <sz val="10"/>
      <name val="Times New Roman Cyr"/>
      <family val="1"/>
    </font>
    <font>
      <sz val="9"/>
      <name val="Times New Roman Cyr"/>
      <family val="1"/>
    </font>
    <font>
      <sz val="12"/>
      <name val="Times New Roman Cyr"/>
      <family val="1"/>
    </font>
    <font>
      <u val="single"/>
      <sz val="12"/>
      <name val="Times New Roman Cyr"/>
      <family val="0"/>
    </font>
    <font>
      <b/>
      <sz val="14"/>
      <name val="Arial Cyr"/>
      <family val="0"/>
    </font>
    <font>
      <b/>
      <sz val="35"/>
      <name val="Times New Roman"/>
      <family val="1"/>
    </font>
    <font>
      <i/>
      <sz val="12"/>
      <name val="Times New Roman CYR"/>
      <family val="1"/>
    </font>
    <font>
      <b/>
      <sz val="18"/>
      <name val="Times New Roman Cyr"/>
      <family val="0"/>
    </font>
    <font>
      <b/>
      <i/>
      <sz val="13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 CYR"/>
      <family val="1"/>
    </font>
    <font>
      <b/>
      <i/>
      <sz val="11"/>
      <name val="Times New Roman Cyr"/>
      <family val="0"/>
    </font>
    <font>
      <b/>
      <sz val="11"/>
      <name val="Times New Roman CYR"/>
      <family val="1"/>
    </font>
    <font>
      <b/>
      <sz val="11"/>
      <name val="Times New Roman"/>
      <family val="1"/>
    </font>
    <font>
      <b/>
      <i/>
      <sz val="14"/>
      <name val="Times New Roman Cyr"/>
      <family val="0"/>
    </font>
    <font>
      <b/>
      <sz val="18"/>
      <name val="Times New Roman"/>
      <family val="1"/>
    </font>
    <font>
      <b/>
      <u val="single"/>
      <sz val="12"/>
      <name val="Times New Roman"/>
      <family val="1"/>
    </font>
    <font>
      <i/>
      <sz val="8"/>
      <name val="Times New Roman"/>
      <family val="1"/>
    </font>
    <font>
      <i/>
      <sz val="7"/>
      <name val="Times New Roman"/>
      <family val="1"/>
    </font>
    <font>
      <sz val="10"/>
      <color indexed="8"/>
      <name val="Arial"/>
      <family val="2"/>
    </font>
    <font>
      <b/>
      <i/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u val="single"/>
      <sz val="10"/>
      <name val="Times New Roman"/>
      <family val="1"/>
    </font>
    <font>
      <i/>
      <sz val="14"/>
      <name val="Times New Roman"/>
      <family val="1"/>
    </font>
    <font>
      <b/>
      <u val="single"/>
      <sz val="12"/>
      <name val="Times New Roman CYR"/>
      <family val="1"/>
    </font>
    <font>
      <b/>
      <i/>
      <sz val="12"/>
      <name val="Times New Roman Cyr"/>
      <family val="1"/>
    </font>
    <font>
      <sz val="12"/>
      <name val="Arial Cyr"/>
      <family val="0"/>
    </font>
    <font>
      <b/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2"/>
      <color indexed="8"/>
      <name val="Arial"/>
      <family val="2"/>
    </font>
    <font>
      <b/>
      <i/>
      <sz val="11"/>
      <name val="Arial"/>
      <family val="2"/>
    </font>
    <font>
      <i/>
      <sz val="12"/>
      <name val="Arial"/>
      <family val="2"/>
    </font>
    <font>
      <sz val="9"/>
      <name val="Times New Roman"/>
      <family val="1"/>
    </font>
    <font>
      <sz val="12"/>
      <name val="Arial"/>
      <family val="2"/>
    </font>
    <font>
      <b/>
      <sz val="11"/>
      <color indexed="9"/>
      <name val="Arial"/>
      <family val="2"/>
    </font>
    <font>
      <sz val="8"/>
      <name val="Arial"/>
      <family val="2"/>
    </font>
    <font>
      <b/>
      <i/>
      <sz val="11"/>
      <color indexed="8"/>
      <name val="Calibri"/>
      <family val="2"/>
    </font>
    <font>
      <b/>
      <i/>
      <sz val="10"/>
      <color indexed="8"/>
      <name val="Calibri"/>
      <family val="2"/>
    </font>
    <font>
      <i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b/>
      <i/>
      <sz val="18"/>
      <color indexed="8"/>
      <name val="Calibri"/>
      <family val="2"/>
    </font>
    <font>
      <b/>
      <i/>
      <sz val="20"/>
      <color indexed="8"/>
      <name val="Calibri"/>
      <family val="2"/>
    </font>
    <font>
      <b/>
      <i/>
      <sz val="16"/>
      <color indexed="8"/>
      <name val="Calibri"/>
      <family val="2"/>
    </font>
    <font>
      <b/>
      <sz val="16"/>
      <color indexed="8"/>
      <name val="Calibri"/>
      <family val="2"/>
    </font>
    <font>
      <i/>
      <sz val="16"/>
      <color indexed="8"/>
      <name val="Calibri"/>
      <family val="2"/>
    </font>
    <font>
      <sz val="7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Times New Roman"/>
      <family val="1"/>
    </font>
    <font>
      <sz val="16"/>
      <color indexed="8"/>
      <name val="Calibri"/>
      <family val="2"/>
    </font>
    <font>
      <b/>
      <sz val="18"/>
      <name val="Calibri"/>
      <family val="2"/>
    </font>
    <font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1"/>
      <color theme="1"/>
      <name val="Calibri"/>
      <family val="2"/>
    </font>
    <font>
      <b/>
      <i/>
      <sz val="10"/>
      <color theme="1"/>
      <name val="Calibri"/>
      <family val="2"/>
    </font>
    <font>
      <i/>
      <sz val="10"/>
      <color theme="1"/>
      <name val="Calibri"/>
      <family val="2"/>
    </font>
    <font>
      <sz val="10"/>
      <color theme="1"/>
      <name val="Calibri"/>
      <family val="2"/>
    </font>
    <font>
      <b/>
      <i/>
      <sz val="18"/>
      <color theme="1"/>
      <name val="Calibri"/>
      <family val="2"/>
    </font>
    <font>
      <b/>
      <i/>
      <sz val="20"/>
      <color theme="1"/>
      <name val="Calibri"/>
      <family val="2"/>
    </font>
    <font>
      <b/>
      <i/>
      <sz val="16"/>
      <color theme="1"/>
      <name val="Calibri"/>
      <family val="2"/>
    </font>
    <font>
      <b/>
      <sz val="16"/>
      <color theme="1"/>
      <name val="Calibri"/>
      <family val="2"/>
    </font>
    <font>
      <i/>
      <sz val="16"/>
      <color theme="1"/>
      <name val="Calibri"/>
      <family val="2"/>
    </font>
    <font>
      <sz val="7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Times New Roman"/>
      <family val="1"/>
    </font>
    <font>
      <sz val="16"/>
      <color theme="1"/>
      <name val="Calibri"/>
      <family val="2"/>
    </font>
    <font>
      <sz val="14"/>
      <color theme="1"/>
      <name val="Calibri"/>
      <family val="2"/>
    </font>
  </fonts>
  <fills count="6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/>
      <right style="double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thin"/>
      <bottom style="thin"/>
    </border>
    <border>
      <left style="double"/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double"/>
      <top style="medium"/>
      <bottom style="medium"/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/>
      <top style="dotted"/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thin"/>
      <right/>
      <top style="thin"/>
      <bottom style="dotted"/>
    </border>
    <border>
      <left/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double"/>
      <top>
        <color indexed="63"/>
      </top>
      <bottom style="medium"/>
    </border>
    <border>
      <left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double"/>
      <top style="medium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dashed"/>
      <right style="medium"/>
      <top style="medium"/>
      <bottom style="medium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/>
      <bottom style="hair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/>
      <top/>
      <bottom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/>
    </border>
  </borders>
  <cellStyleXfs count="1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3" fillId="2" borderId="0" applyNumberFormat="0" applyBorder="0" applyAlignment="0" applyProtection="0"/>
    <xf numFmtId="0" fontId="22" fillId="3" borderId="0" applyNumberFormat="0" applyBorder="0" applyAlignment="0" applyProtection="0"/>
    <xf numFmtId="0" fontId="113" fillId="4" borderId="0" applyNumberFormat="0" applyBorder="0" applyAlignment="0" applyProtection="0"/>
    <xf numFmtId="0" fontId="22" fillId="5" borderId="0" applyNumberFormat="0" applyBorder="0" applyAlignment="0" applyProtection="0"/>
    <xf numFmtId="0" fontId="113" fillId="6" borderId="0" applyNumberFormat="0" applyBorder="0" applyAlignment="0" applyProtection="0"/>
    <xf numFmtId="0" fontId="22" fillId="7" borderId="0" applyNumberFormat="0" applyBorder="0" applyAlignment="0" applyProtection="0"/>
    <xf numFmtId="0" fontId="113" fillId="8" borderId="0" applyNumberFormat="0" applyBorder="0" applyAlignment="0" applyProtection="0"/>
    <xf numFmtId="0" fontId="22" fillId="9" borderId="0" applyNumberFormat="0" applyBorder="0" applyAlignment="0" applyProtection="0"/>
    <xf numFmtId="0" fontId="113" fillId="10" borderId="0" applyNumberFormat="0" applyBorder="0" applyAlignment="0" applyProtection="0"/>
    <xf numFmtId="0" fontId="22" fillId="11" borderId="0" applyNumberFormat="0" applyBorder="0" applyAlignment="0" applyProtection="0"/>
    <xf numFmtId="0" fontId="113" fillId="12" borderId="0" applyNumberFormat="0" applyBorder="0" applyAlignment="0" applyProtection="0"/>
    <xf numFmtId="0" fontId="22" fillId="13" borderId="0" applyNumberFormat="0" applyBorder="0" applyAlignment="0" applyProtection="0"/>
    <xf numFmtId="0" fontId="113" fillId="14" borderId="0" applyNumberFormat="0" applyBorder="0" applyAlignment="0" applyProtection="0"/>
    <xf numFmtId="0" fontId="22" fillId="15" borderId="0" applyNumberFormat="0" applyBorder="0" applyAlignment="0" applyProtection="0"/>
    <xf numFmtId="0" fontId="113" fillId="16" borderId="0" applyNumberFormat="0" applyBorder="0" applyAlignment="0" applyProtection="0"/>
    <xf numFmtId="0" fontId="22" fillId="17" borderId="0" applyNumberFormat="0" applyBorder="0" applyAlignment="0" applyProtection="0"/>
    <xf numFmtId="0" fontId="113" fillId="18" borderId="0" applyNumberFormat="0" applyBorder="0" applyAlignment="0" applyProtection="0"/>
    <xf numFmtId="0" fontId="22" fillId="19" borderId="0" applyNumberFormat="0" applyBorder="0" applyAlignment="0" applyProtection="0"/>
    <xf numFmtId="0" fontId="113" fillId="20" borderId="0" applyNumberFormat="0" applyBorder="0" applyAlignment="0" applyProtection="0"/>
    <xf numFmtId="0" fontId="22" fillId="9" borderId="0" applyNumberFormat="0" applyBorder="0" applyAlignment="0" applyProtection="0"/>
    <xf numFmtId="0" fontId="113" fillId="21" borderId="0" applyNumberFormat="0" applyBorder="0" applyAlignment="0" applyProtection="0"/>
    <xf numFmtId="0" fontId="22" fillId="15" borderId="0" applyNumberFormat="0" applyBorder="0" applyAlignment="0" applyProtection="0"/>
    <xf numFmtId="0" fontId="113" fillId="22" borderId="0" applyNumberFormat="0" applyBorder="0" applyAlignment="0" applyProtection="0"/>
    <xf numFmtId="0" fontId="22" fillId="23" borderId="0" applyNumberFormat="0" applyBorder="0" applyAlignment="0" applyProtection="0"/>
    <xf numFmtId="0" fontId="114" fillId="24" borderId="0" applyNumberFormat="0" applyBorder="0" applyAlignment="0" applyProtection="0"/>
    <xf numFmtId="0" fontId="23" fillId="25" borderId="0" applyNumberFormat="0" applyBorder="0" applyAlignment="0" applyProtection="0"/>
    <xf numFmtId="0" fontId="114" fillId="26" borderId="0" applyNumberFormat="0" applyBorder="0" applyAlignment="0" applyProtection="0"/>
    <xf numFmtId="0" fontId="23" fillId="17" borderId="0" applyNumberFormat="0" applyBorder="0" applyAlignment="0" applyProtection="0"/>
    <xf numFmtId="0" fontId="114" fillId="27" borderId="0" applyNumberFormat="0" applyBorder="0" applyAlignment="0" applyProtection="0"/>
    <xf numFmtId="0" fontId="23" fillId="19" borderId="0" applyNumberFormat="0" applyBorder="0" applyAlignment="0" applyProtection="0"/>
    <xf numFmtId="0" fontId="114" fillId="28" borderId="0" applyNumberFormat="0" applyBorder="0" applyAlignment="0" applyProtection="0"/>
    <xf numFmtId="0" fontId="23" fillId="29" borderId="0" applyNumberFormat="0" applyBorder="0" applyAlignment="0" applyProtection="0"/>
    <xf numFmtId="0" fontId="114" fillId="30" borderId="0" applyNumberFormat="0" applyBorder="0" applyAlignment="0" applyProtection="0"/>
    <xf numFmtId="0" fontId="23" fillId="31" borderId="0" applyNumberFormat="0" applyBorder="0" applyAlignment="0" applyProtection="0"/>
    <xf numFmtId="0" fontId="114" fillId="32" borderId="0" applyNumberFormat="0" applyBorder="0" applyAlignment="0" applyProtection="0"/>
    <xf numFmtId="0" fontId="23" fillId="33" borderId="0" applyNumberFormat="0" applyBorder="0" applyAlignment="0" applyProtection="0"/>
    <xf numFmtId="0" fontId="21" fillId="0" borderId="0">
      <alignment/>
      <protection/>
    </xf>
    <xf numFmtId="0" fontId="114" fillId="34" borderId="0" applyNumberFormat="0" applyBorder="0" applyAlignment="0" applyProtection="0"/>
    <xf numFmtId="0" fontId="23" fillId="35" borderId="0" applyNumberFormat="0" applyBorder="0" applyAlignment="0" applyProtection="0"/>
    <xf numFmtId="0" fontId="114" fillId="36" borderId="0" applyNumberFormat="0" applyBorder="0" applyAlignment="0" applyProtection="0"/>
    <xf numFmtId="0" fontId="23" fillId="37" borderId="0" applyNumberFormat="0" applyBorder="0" applyAlignment="0" applyProtection="0"/>
    <xf numFmtId="0" fontId="114" fillId="38" borderId="0" applyNumberFormat="0" applyBorder="0" applyAlignment="0" applyProtection="0"/>
    <xf numFmtId="0" fontId="23" fillId="39" borderId="0" applyNumberFormat="0" applyBorder="0" applyAlignment="0" applyProtection="0"/>
    <xf numFmtId="0" fontId="114" fillId="40" borderId="0" applyNumberFormat="0" applyBorder="0" applyAlignment="0" applyProtection="0"/>
    <xf numFmtId="0" fontId="23" fillId="29" borderId="0" applyNumberFormat="0" applyBorder="0" applyAlignment="0" applyProtection="0"/>
    <xf numFmtId="0" fontId="114" fillId="41" borderId="0" applyNumberFormat="0" applyBorder="0" applyAlignment="0" applyProtection="0"/>
    <xf numFmtId="0" fontId="23" fillId="31" borderId="0" applyNumberFormat="0" applyBorder="0" applyAlignment="0" applyProtection="0"/>
    <xf numFmtId="0" fontId="114" fillId="42" borderId="0" applyNumberFormat="0" applyBorder="0" applyAlignment="0" applyProtection="0"/>
    <xf numFmtId="0" fontId="23" fillId="43" borderId="0" applyNumberFormat="0" applyBorder="0" applyAlignment="0" applyProtection="0"/>
    <xf numFmtId="0" fontId="115" fillId="44" borderId="1" applyNumberFormat="0" applyAlignment="0" applyProtection="0"/>
    <xf numFmtId="0" fontId="24" fillId="13" borderId="2" applyNumberFormat="0" applyAlignment="0" applyProtection="0"/>
    <xf numFmtId="0" fontId="116" fillId="45" borderId="3" applyNumberFormat="0" applyAlignment="0" applyProtection="0"/>
    <xf numFmtId="0" fontId="25" fillId="46" borderId="4" applyNumberFormat="0" applyAlignment="0" applyProtection="0"/>
    <xf numFmtId="0" fontId="117" fillId="45" borderId="1" applyNumberFormat="0" applyAlignment="0" applyProtection="0"/>
    <xf numFmtId="0" fontId="26" fillId="46" borderId="2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18" fillId="0" borderId="5" applyNumberFormat="0" applyFill="0" applyAlignment="0" applyProtection="0"/>
    <xf numFmtId="0" fontId="27" fillId="0" borderId="6" applyNumberFormat="0" applyFill="0" applyAlignment="0" applyProtection="0"/>
    <xf numFmtId="0" fontId="119" fillId="0" borderId="7" applyNumberFormat="0" applyFill="0" applyAlignment="0" applyProtection="0"/>
    <xf numFmtId="0" fontId="28" fillId="0" borderId="8" applyNumberFormat="0" applyFill="0" applyAlignment="0" applyProtection="0"/>
    <xf numFmtId="0" fontId="120" fillId="0" borderId="9" applyNumberFormat="0" applyFill="0" applyAlignment="0" applyProtection="0"/>
    <xf numFmtId="0" fontId="29" fillId="0" borderId="10" applyNumberFormat="0" applyFill="0" applyAlignment="0" applyProtection="0"/>
    <xf numFmtId="0" fontId="12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1" fillId="0" borderId="11" applyNumberFormat="0" applyFill="0" applyAlignment="0" applyProtection="0"/>
    <xf numFmtId="0" fontId="30" fillId="0" borderId="12" applyNumberFormat="0" applyFill="0" applyAlignment="0" applyProtection="0"/>
    <xf numFmtId="0" fontId="122" fillId="47" borderId="13" applyNumberFormat="0" applyAlignment="0" applyProtection="0"/>
    <xf numFmtId="0" fontId="31" fillId="48" borderId="14" applyNumberFormat="0" applyAlignment="0" applyProtection="0"/>
    <xf numFmtId="0" fontId="12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24" fillId="49" borderId="0" applyNumberFormat="0" applyBorder="0" applyAlignment="0" applyProtection="0"/>
    <xf numFmtId="0" fontId="33" fillId="50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13" fillId="0" borderId="0">
      <alignment/>
      <protection/>
    </xf>
    <xf numFmtId="0" fontId="10" fillId="0" borderId="0">
      <alignment/>
      <protection/>
    </xf>
    <xf numFmtId="0" fontId="113" fillId="0" borderId="0">
      <alignment/>
      <protection/>
    </xf>
    <xf numFmtId="0" fontId="10" fillId="0" borderId="0">
      <alignment/>
      <protection/>
    </xf>
    <xf numFmtId="0" fontId="113" fillId="0" borderId="0">
      <alignment/>
      <protection/>
    </xf>
    <xf numFmtId="0" fontId="0" fillId="0" borderId="0">
      <alignment/>
      <protection/>
    </xf>
    <xf numFmtId="0" fontId="77" fillId="0" borderId="0">
      <alignment/>
      <protection/>
    </xf>
    <xf numFmtId="0" fontId="8" fillId="0" borderId="0" applyNumberFormat="0" applyFill="0" applyBorder="0" applyAlignment="0" applyProtection="0"/>
    <xf numFmtId="0" fontId="125" fillId="51" borderId="0" applyNumberFormat="0" applyBorder="0" applyAlignment="0" applyProtection="0"/>
    <xf numFmtId="0" fontId="34" fillId="5" borderId="0" applyNumberFormat="0" applyBorder="0" applyAlignment="0" applyProtection="0"/>
    <xf numFmtId="0" fontId="12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0" fillId="53" borderId="16" applyNumberFormat="0" applyFont="0" applyAlignment="0" applyProtection="0"/>
    <xf numFmtId="9" fontId="0" fillId="0" borderId="0" applyFont="0" applyFill="0" applyBorder="0" applyAlignment="0" applyProtection="0"/>
    <xf numFmtId="0" fontId="127" fillId="0" borderId="17" applyNumberFormat="0" applyFill="0" applyAlignment="0" applyProtection="0"/>
    <xf numFmtId="0" fontId="36" fillId="0" borderId="18" applyNumberFormat="0" applyFill="0" applyAlignment="0" applyProtection="0"/>
    <xf numFmtId="0" fontId="12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9" fillId="54" borderId="0" applyNumberFormat="0" applyBorder="0" applyAlignment="0" applyProtection="0"/>
    <xf numFmtId="0" fontId="38" fillId="7" borderId="0" applyNumberFormat="0" applyBorder="0" applyAlignment="0" applyProtection="0"/>
  </cellStyleXfs>
  <cellXfs count="83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91">
      <alignment/>
      <protection/>
    </xf>
    <xf numFmtId="0" fontId="1" fillId="0" borderId="0" xfId="91" applyFont="1" applyAlignment="1">
      <alignment horizontal="center"/>
      <protection/>
    </xf>
    <xf numFmtId="14" fontId="0" fillId="0" borderId="0" xfId="91" applyNumberFormat="1">
      <alignment/>
      <protection/>
    </xf>
    <xf numFmtId="0" fontId="0" fillId="0" borderId="0" xfId="91" applyAlignment="1">
      <alignment horizontal="center"/>
      <protection/>
    </xf>
    <xf numFmtId="49" fontId="17" fillId="46" borderId="19" xfId="91" applyNumberFormat="1" applyFont="1" applyFill="1" applyBorder="1" applyAlignment="1">
      <alignment horizontal="center" vertical="center" wrapText="1"/>
      <protection/>
    </xf>
    <xf numFmtId="49" fontId="17" fillId="46" borderId="20" xfId="91" applyNumberFormat="1" applyFont="1" applyFill="1" applyBorder="1" applyAlignment="1">
      <alignment horizontal="center" vertical="center" wrapText="1"/>
      <protection/>
    </xf>
    <xf numFmtId="0" fontId="1" fillId="19" borderId="21" xfId="91" applyFont="1" applyFill="1" applyBorder="1" applyAlignment="1">
      <alignment horizontal="center"/>
      <protection/>
    </xf>
    <xf numFmtId="49" fontId="12" fillId="0" borderId="22" xfId="91" applyNumberFormat="1" applyFont="1" applyBorder="1" applyAlignment="1">
      <alignment horizontal="center" vertical="center" wrapText="1"/>
      <protection/>
    </xf>
    <xf numFmtId="0" fontId="11" fillId="0" borderId="23" xfId="91" applyNumberFormat="1" applyFont="1" applyBorder="1" applyAlignment="1">
      <alignment horizontal="center" vertical="center"/>
      <protection/>
    </xf>
    <xf numFmtId="0" fontId="11" fillId="0" borderId="22" xfId="91" applyNumberFormat="1" applyFont="1" applyBorder="1" applyAlignment="1">
      <alignment horizontal="center" vertical="center"/>
      <protection/>
    </xf>
    <xf numFmtId="0" fontId="0" fillId="19" borderId="0" xfId="91" applyNumberFormat="1" applyFill="1">
      <alignment/>
      <protection/>
    </xf>
    <xf numFmtId="49" fontId="12" fillId="0" borderId="21" xfId="91" applyNumberFormat="1" applyFont="1" applyBorder="1" applyAlignment="1">
      <alignment horizontal="center" vertical="center" wrapText="1"/>
      <protection/>
    </xf>
    <xf numFmtId="0" fontId="11" fillId="0" borderId="24" xfId="91" applyNumberFormat="1" applyFont="1" applyBorder="1" applyAlignment="1">
      <alignment horizontal="center" vertical="center"/>
      <protection/>
    </xf>
    <xf numFmtId="0" fontId="14" fillId="0" borderId="24" xfId="90" applyFont="1" applyBorder="1" applyAlignment="1">
      <alignment horizontal="center"/>
      <protection/>
    </xf>
    <xf numFmtId="0" fontId="3" fillId="0" borderId="25" xfId="91" applyNumberFormat="1" applyFont="1" applyBorder="1" applyAlignment="1">
      <alignment horizontal="center" vertical="center"/>
      <protection/>
    </xf>
    <xf numFmtId="0" fontId="11" fillId="55" borderId="26" xfId="91" applyFont="1" applyFill="1" applyBorder="1">
      <alignment/>
      <protection/>
    </xf>
    <xf numFmtId="0" fontId="11" fillId="55" borderId="24" xfId="91" applyNumberFormat="1" applyFont="1" applyFill="1" applyBorder="1" applyAlignment="1">
      <alignment horizontal="center" vertical="center"/>
      <protection/>
    </xf>
    <xf numFmtId="0" fontId="14" fillId="55" borderId="24" xfId="90" applyFont="1" applyFill="1" applyBorder="1" applyAlignment="1">
      <alignment horizontal="center"/>
      <protection/>
    </xf>
    <xf numFmtId="0" fontId="11" fillId="0" borderId="24" xfId="91" applyNumberFormat="1" applyFont="1" applyFill="1" applyBorder="1" applyAlignment="1">
      <alignment horizontal="center" vertical="center"/>
      <protection/>
    </xf>
    <xf numFmtId="0" fontId="14" fillId="0" borderId="24" xfId="90" applyFont="1" applyFill="1" applyBorder="1" applyAlignment="1">
      <alignment horizontal="center"/>
      <protection/>
    </xf>
    <xf numFmtId="0" fontId="11" fillId="0" borderId="23" xfId="91" applyNumberFormat="1" applyFont="1" applyFill="1" applyBorder="1" applyAlignment="1">
      <alignment horizontal="center" vertical="center"/>
      <protection/>
    </xf>
    <xf numFmtId="0" fontId="1" fillId="19" borderId="27" xfId="91" applyFont="1" applyFill="1" applyBorder="1" applyAlignment="1">
      <alignment horizontal="center"/>
      <protection/>
    </xf>
    <xf numFmtId="0" fontId="1" fillId="19" borderId="28" xfId="91" applyFont="1" applyFill="1" applyBorder="1" applyAlignment="1">
      <alignment horizontal="center"/>
      <protection/>
    </xf>
    <xf numFmtId="0" fontId="3" fillId="0" borderId="29" xfId="91" applyNumberFormat="1" applyFont="1" applyBorder="1" applyAlignment="1">
      <alignment horizontal="center" vertical="center"/>
      <protection/>
    </xf>
    <xf numFmtId="0" fontId="1" fillId="19" borderId="30" xfId="91" applyFont="1" applyFill="1" applyBorder="1" applyAlignment="1">
      <alignment horizontal="center"/>
      <protection/>
    </xf>
    <xf numFmtId="0" fontId="1" fillId="19" borderId="31" xfId="91" applyFont="1" applyFill="1" applyBorder="1" applyAlignment="1">
      <alignment horizontal="center"/>
      <protection/>
    </xf>
    <xf numFmtId="0" fontId="11" fillId="0" borderId="0" xfId="91" applyNumberFormat="1" applyFont="1" applyBorder="1" applyAlignment="1">
      <alignment horizontal="center" vertical="center"/>
      <protection/>
    </xf>
    <xf numFmtId="0" fontId="3" fillId="0" borderId="0" xfId="91" applyNumberFormat="1" applyFont="1" applyFill="1" applyBorder="1" applyAlignment="1">
      <alignment horizontal="center" vertical="center"/>
      <protection/>
    </xf>
    <xf numFmtId="0" fontId="13" fillId="0" borderId="0" xfId="91" applyFont="1" applyAlignment="1">
      <alignment horizontal="right"/>
      <protection/>
    </xf>
    <xf numFmtId="0" fontId="1" fillId="19" borderId="26" xfId="91" applyFont="1" applyFill="1" applyBorder="1" applyAlignment="1">
      <alignment horizontal="center"/>
      <protection/>
    </xf>
    <xf numFmtId="0" fontId="0" fillId="19" borderId="0" xfId="91" applyFill="1">
      <alignment/>
      <protection/>
    </xf>
    <xf numFmtId="49" fontId="3" fillId="0" borderId="25" xfId="91" applyNumberFormat="1" applyFont="1" applyFill="1" applyBorder="1" applyAlignment="1">
      <alignment horizontal="center" vertical="center"/>
      <protection/>
    </xf>
    <xf numFmtId="49" fontId="11" fillId="0" borderId="0" xfId="91" applyNumberFormat="1" applyFont="1" applyBorder="1" applyAlignment="1">
      <alignment horizontal="center" vertical="center"/>
      <protection/>
    </xf>
    <xf numFmtId="49" fontId="3" fillId="0" borderId="0" xfId="91" applyNumberFormat="1" applyFont="1" applyBorder="1" applyAlignment="1">
      <alignment horizontal="center" vertical="center"/>
      <protection/>
    </xf>
    <xf numFmtId="0" fontId="1" fillId="0" borderId="0" xfId="91" applyFont="1" applyBorder="1" applyAlignment="1">
      <alignment horizontal="center"/>
      <protection/>
    </xf>
    <xf numFmtId="0" fontId="0" fillId="0" borderId="0" xfId="91" applyBorder="1">
      <alignment/>
      <protection/>
    </xf>
    <xf numFmtId="14" fontId="0" fillId="0" borderId="0" xfId="91" applyNumberFormat="1" applyBorder="1">
      <alignment/>
      <protection/>
    </xf>
    <xf numFmtId="0" fontId="0" fillId="0" borderId="0" xfId="91" applyBorder="1" applyAlignment="1">
      <alignment horizontal="center"/>
      <protection/>
    </xf>
    <xf numFmtId="49" fontId="17" fillId="46" borderId="0" xfId="91" applyNumberFormat="1" applyFont="1" applyFill="1" applyBorder="1" applyAlignment="1">
      <alignment horizontal="center" vertical="center" wrapText="1"/>
      <protection/>
    </xf>
    <xf numFmtId="14" fontId="17" fillId="46" borderId="0" xfId="91" applyNumberFormat="1" applyFont="1" applyFill="1" applyBorder="1" applyAlignment="1">
      <alignment horizontal="center" vertical="center" wrapText="1"/>
      <protection/>
    </xf>
    <xf numFmtId="49" fontId="17" fillId="56" borderId="0" xfId="91" applyNumberFormat="1" applyFont="1" applyFill="1" applyBorder="1" applyAlignment="1">
      <alignment horizontal="center" vertical="center" wrapText="1"/>
      <protection/>
    </xf>
    <xf numFmtId="49" fontId="19" fillId="56" borderId="0" xfId="91" applyNumberFormat="1" applyFont="1" applyFill="1" applyBorder="1" applyAlignment="1">
      <alignment horizontal="center" vertical="center" wrapText="1"/>
      <protection/>
    </xf>
    <xf numFmtId="0" fontId="1" fillId="19" borderId="0" xfId="91" applyFont="1" applyFill="1" applyBorder="1" applyAlignment="1">
      <alignment horizontal="center"/>
      <protection/>
    </xf>
    <xf numFmtId="49" fontId="12" fillId="0" borderId="0" xfId="91" applyNumberFormat="1" applyFont="1" applyBorder="1" applyAlignment="1">
      <alignment horizontal="center" vertical="center" wrapText="1"/>
      <protection/>
    </xf>
    <xf numFmtId="0" fontId="11" fillId="0" borderId="0" xfId="91" applyNumberFormat="1" applyFont="1" applyFill="1" applyBorder="1" applyAlignment="1">
      <alignment horizontal="center" vertical="center"/>
      <protection/>
    </xf>
    <xf numFmtId="49" fontId="3" fillId="0" borderId="0" xfId="91" applyNumberFormat="1" applyFont="1" applyFill="1" applyBorder="1" applyAlignment="1">
      <alignment horizontal="center" vertical="center"/>
      <protection/>
    </xf>
    <xf numFmtId="0" fontId="11" fillId="55" borderId="0" xfId="91" applyNumberFormat="1" applyFont="1" applyFill="1" applyBorder="1" applyAlignment="1">
      <alignment horizontal="center" vertical="center"/>
      <protection/>
    </xf>
    <xf numFmtId="49" fontId="4" fillId="0" borderId="0" xfId="91" applyNumberFormat="1" applyFont="1" applyBorder="1" applyAlignment="1">
      <alignment horizontal="center" vertical="center"/>
      <protection/>
    </xf>
    <xf numFmtId="0" fontId="11" fillId="0" borderId="0" xfId="91" applyNumberFormat="1" applyFont="1" applyBorder="1" applyAlignment="1">
      <alignment horizontal="center"/>
      <protection/>
    </xf>
    <xf numFmtId="49" fontId="17" fillId="56" borderId="0" xfId="91" applyNumberFormat="1" applyFont="1" applyFill="1" applyBorder="1" applyAlignment="1">
      <alignment vertical="center" wrapText="1"/>
      <protection/>
    </xf>
    <xf numFmtId="0" fontId="14" fillId="0" borderId="0" xfId="90" applyFont="1" applyBorder="1" applyAlignment="1">
      <alignment horizontal="center"/>
      <protection/>
    </xf>
    <xf numFmtId="0" fontId="11" fillId="55" borderId="0" xfId="91" applyFont="1" applyFill="1" applyBorder="1">
      <alignment/>
      <protection/>
    </xf>
    <xf numFmtId="0" fontId="14" fillId="55" borderId="0" xfId="90" applyFont="1" applyFill="1" applyBorder="1" applyAlignment="1">
      <alignment horizontal="center"/>
      <protection/>
    </xf>
    <xf numFmtId="0" fontId="14" fillId="0" borderId="0" xfId="90" applyFont="1" applyFill="1" applyBorder="1" applyAlignment="1">
      <alignment horizontal="center"/>
      <protection/>
    </xf>
    <xf numFmtId="49" fontId="11" fillId="55" borderId="0" xfId="91" applyNumberFormat="1" applyFont="1" applyFill="1" applyBorder="1" applyAlignment="1">
      <alignment horizontal="left" vertical="center"/>
      <protection/>
    </xf>
    <xf numFmtId="0" fontId="18" fillId="0" borderId="32" xfId="91" applyFont="1" applyFill="1" applyBorder="1" applyAlignment="1">
      <alignment vertical="center"/>
      <protection/>
    </xf>
    <xf numFmtId="0" fontId="11" fillId="0" borderId="0" xfId="91" applyFont="1" applyFill="1" applyAlignment="1">
      <alignment horizontal="center"/>
      <protection/>
    </xf>
    <xf numFmtId="0" fontId="11" fillId="0" borderId="0" xfId="91" applyFont="1" applyFill="1" applyAlignment="1">
      <alignment/>
      <protection/>
    </xf>
    <xf numFmtId="0" fontId="14" fillId="0" borderId="33" xfId="90" applyFont="1" applyFill="1" applyBorder="1" applyAlignment="1">
      <alignment horizontal="center"/>
      <protection/>
    </xf>
    <xf numFmtId="0" fontId="11" fillId="0" borderId="34" xfId="91" applyNumberFormat="1" applyFont="1" applyFill="1" applyBorder="1" applyAlignment="1">
      <alignment horizontal="center" vertical="center"/>
      <protection/>
    </xf>
    <xf numFmtId="0" fontId="14" fillId="0" borderId="34" xfId="90" applyFont="1" applyFill="1" applyBorder="1" applyAlignment="1">
      <alignment horizontal="center"/>
      <protection/>
    </xf>
    <xf numFmtId="49" fontId="11" fillId="0" borderId="25" xfId="91" applyNumberFormat="1" applyFont="1" applyBorder="1" applyAlignment="1">
      <alignment horizontal="center" vertical="center"/>
      <protection/>
    </xf>
    <xf numFmtId="0" fontId="18" fillId="0" borderId="24" xfId="91" applyNumberFormat="1" applyFont="1" applyBorder="1" applyAlignment="1">
      <alignment horizontal="center" vertical="center"/>
      <protection/>
    </xf>
    <xf numFmtId="49" fontId="17" fillId="0" borderId="19" xfId="91" applyNumberFormat="1" applyFont="1" applyFill="1" applyBorder="1" applyAlignment="1">
      <alignment horizontal="center" vertical="center" wrapText="1"/>
      <protection/>
    </xf>
    <xf numFmtId="14" fontId="17" fillId="0" borderId="19" xfId="91" applyNumberFormat="1" applyFont="1" applyFill="1" applyBorder="1" applyAlignment="1">
      <alignment horizontal="center" vertical="center" wrapText="1"/>
      <protection/>
    </xf>
    <xf numFmtId="49" fontId="12" fillId="0" borderId="24" xfId="91" applyNumberFormat="1" applyFont="1" applyBorder="1" applyAlignment="1">
      <alignment horizontal="center" vertical="center" wrapText="1"/>
      <protection/>
    </xf>
    <xf numFmtId="0" fontId="18" fillId="55" borderId="24" xfId="91" applyNumberFormat="1" applyFont="1" applyFill="1" applyBorder="1" applyAlignment="1">
      <alignment horizontal="center" vertical="center"/>
      <protection/>
    </xf>
    <xf numFmtId="0" fontId="18" fillId="0" borderId="24" xfId="91" applyNumberFormat="1" applyFont="1" applyFill="1" applyBorder="1" applyAlignment="1">
      <alignment horizontal="center" vertical="center"/>
      <protection/>
    </xf>
    <xf numFmtId="0" fontId="11" fillId="55" borderId="0" xfId="91" applyFont="1" applyFill="1" applyAlignment="1">
      <alignment/>
      <protection/>
    </xf>
    <xf numFmtId="0" fontId="0" fillId="55" borderId="0" xfId="91" applyFill="1">
      <alignment/>
      <protection/>
    </xf>
    <xf numFmtId="49" fontId="17" fillId="55" borderId="35" xfId="91" applyNumberFormat="1" applyFont="1" applyFill="1" applyBorder="1" applyAlignment="1">
      <alignment horizontal="center" vertical="center" wrapText="1"/>
      <protection/>
    </xf>
    <xf numFmtId="0" fontId="11" fillId="55" borderId="33" xfId="91" applyFont="1" applyFill="1" applyBorder="1">
      <alignment/>
      <protection/>
    </xf>
    <xf numFmtId="0" fontId="11" fillId="55" borderId="24" xfId="91" applyFont="1" applyFill="1" applyBorder="1">
      <alignment/>
      <protection/>
    </xf>
    <xf numFmtId="0" fontId="11" fillId="55" borderId="0" xfId="91" applyFont="1" applyFill="1">
      <alignment/>
      <protection/>
    </xf>
    <xf numFmtId="0" fontId="0" fillId="55" borderId="0" xfId="91" applyFill="1" applyBorder="1">
      <alignment/>
      <protection/>
    </xf>
    <xf numFmtId="49" fontId="17" fillId="55" borderId="0" xfId="91" applyNumberFormat="1" applyFont="1" applyFill="1" applyBorder="1" applyAlignment="1">
      <alignment horizontal="center" vertical="center" wrapText="1"/>
      <protection/>
    </xf>
    <xf numFmtId="49" fontId="19" fillId="55" borderId="0" xfId="91" applyNumberFormat="1" applyFont="1" applyFill="1" applyBorder="1" applyAlignment="1">
      <alignment horizontal="center" vertical="center" wrapText="1"/>
      <protection/>
    </xf>
    <xf numFmtId="0" fontId="11" fillId="55" borderId="0" xfId="91" applyNumberFormat="1" applyFont="1" applyFill="1" applyBorder="1" applyAlignment="1">
      <alignment horizontal="left" vertical="center"/>
      <protection/>
    </xf>
    <xf numFmtId="0" fontId="15" fillId="0" borderId="0" xfId="91" applyFont="1" applyBorder="1" applyAlignment="1">
      <alignment horizontal="center" vertical="center"/>
      <protection/>
    </xf>
    <xf numFmtId="14" fontId="11" fillId="0" borderId="24" xfId="91" applyNumberFormat="1" applyFont="1" applyBorder="1" applyAlignment="1">
      <alignment horizontal="center" vertical="center"/>
      <protection/>
    </xf>
    <xf numFmtId="14" fontId="11" fillId="0" borderId="24" xfId="91" applyNumberFormat="1" applyFont="1" applyFill="1" applyBorder="1" applyAlignment="1">
      <alignment horizontal="center" vertical="center"/>
      <protection/>
    </xf>
    <xf numFmtId="14" fontId="11" fillId="55" borderId="24" xfId="91" applyNumberFormat="1" applyFont="1" applyFill="1" applyBorder="1" applyAlignment="1">
      <alignment horizontal="center" vertical="center"/>
      <protection/>
    </xf>
    <xf numFmtId="0" fontId="18" fillId="0" borderId="32" xfId="91" applyFont="1" applyFill="1" applyBorder="1" applyAlignment="1">
      <alignment horizontal="right" vertical="center"/>
      <protection/>
    </xf>
    <xf numFmtId="0" fontId="4" fillId="0" borderId="24" xfId="91" applyNumberFormat="1" applyFont="1" applyFill="1" applyBorder="1" applyAlignment="1">
      <alignment horizontal="center" vertical="center"/>
      <protection/>
    </xf>
    <xf numFmtId="0" fontId="4" fillId="0" borderId="24" xfId="91" applyNumberFormat="1" applyFont="1" applyBorder="1" applyAlignment="1">
      <alignment horizontal="center" vertical="center"/>
      <protection/>
    </xf>
    <xf numFmtId="0" fontId="4" fillId="0" borderId="24" xfId="90" applyFont="1" applyBorder="1" applyAlignment="1">
      <alignment horizontal="center"/>
      <protection/>
    </xf>
    <xf numFmtId="49" fontId="11" fillId="55" borderId="24" xfId="91" applyNumberFormat="1" applyFont="1" applyFill="1" applyBorder="1" applyAlignment="1">
      <alignment horizontal="center" vertical="center"/>
      <protection/>
    </xf>
    <xf numFmtId="0" fontId="18" fillId="0" borderId="24" xfId="90" applyFont="1" applyBorder="1" applyAlignment="1">
      <alignment horizontal="center"/>
      <protection/>
    </xf>
    <xf numFmtId="0" fontId="18" fillId="55" borderId="24" xfId="90" applyFont="1" applyFill="1" applyBorder="1" applyAlignment="1">
      <alignment horizontal="center"/>
      <protection/>
    </xf>
    <xf numFmtId="0" fontId="3" fillId="0" borderId="24" xfId="91" applyFont="1" applyBorder="1" applyAlignment="1">
      <alignment horizontal="center" vertical="center"/>
      <protection/>
    </xf>
    <xf numFmtId="0" fontId="0" fillId="0" borderId="24" xfId="91" applyBorder="1">
      <alignment/>
      <protection/>
    </xf>
    <xf numFmtId="0" fontId="18" fillId="0" borderId="24" xfId="91" applyFont="1" applyBorder="1" applyAlignment="1">
      <alignment horizontal="center" vertical="center"/>
      <protection/>
    </xf>
    <xf numFmtId="0" fontId="0" fillId="0" borderId="24" xfId="91" applyBorder="1" applyAlignment="1">
      <alignment horizontal="center"/>
      <protection/>
    </xf>
    <xf numFmtId="14" fontId="11" fillId="0" borderId="0" xfId="91" applyNumberFormat="1" applyFont="1" applyFill="1" applyBorder="1" applyAlignment="1">
      <alignment horizontal="center" vertical="center"/>
      <protection/>
    </xf>
    <xf numFmtId="0" fontId="18" fillId="0" borderId="0" xfId="91" applyNumberFormat="1" applyFont="1" applyFill="1" applyBorder="1" applyAlignment="1">
      <alignment horizontal="center" vertical="center"/>
      <protection/>
    </xf>
    <xf numFmtId="0" fontId="39" fillId="0" borderId="0" xfId="91" applyFont="1">
      <alignment/>
      <protection/>
    </xf>
    <xf numFmtId="0" fontId="40" fillId="55" borderId="0" xfId="91" applyFont="1" applyFill="1">
      <alignment/>
      <protection/>
    </xf>
    <xf numFmtId="14" fontId="39" fillId="0" borderId="0" xfId="91" applyNumberFormat="1" applyFont="1">
      <alignment/>
      <protection/>
    </xf>
    <xf numFmtId="0" fontId="40" fillId="0" borderId="0" xfId="91" applyFont="1">
      <alignment/>
      <protection/>
    </xf>
    <xf numFmtId="14" fontId="11" fillId="0" borderId="0" xfId="91" applyNumberFormat="1" applyFont="1" applyBorder="1" applyAlignment="1">
      <alignment horizontal="center" vertical="center"/>
      <protection/>
    </xf>
    <xf numFmtId="0" fontId="3" fillId="0" borderId="0" xfId="91" applyNumberFormat="1" applyFont="1" applyBorder="1" applyAlignment="1">
      <alignment horizontal="center" vertical="center"/>
      <protection/>
    </xf>
    <xf numFmtId="0" fontId="1" fillId="19" borderId="36" xfId="91" applyFont="1" applyFill="1" applyBorder="1" applyAlignment="1">
      <alignment horizontal="center"/>
      <protection/>
    </xf>
    <xf numFmtId="0" fontId="113" fillId="0" borderId="0" xfId="95">
      <alignment/>
      <protection/>
    </xf>
    <xf numFmtId="0" fontId="130" fillId="0" borderId="24" xfId="95" applyFont="1" applyBorder="1" applyAlignment="1">
      <alignment horizontal="center" vertical="center"/>
      <protection/>
    </xf>
    <xf numFmtId="0" fontId="130" fillId="0" borderId="37" xfId="95" applyFont="1" applyBorder="1" applyAlignment="1">
      <alignment horizontal="center" vertical="center"/>
      <protection/>
    </xf>
    <xf numFmtId="0" fontId="130" fillId="0" borderId="38" xfId="95" applyFont="1" applyBorder="1" applyAlignment="1">
      <alignment horizontal="center" vertical="center"/>
      <protection/>
    </xf>
    <xf numFmtId="0" fontId="3" fillId="0" borderId="0" xfId="91" applyFont="1">
      <alignment/>
      <protection/>
    </xf>
    <xf numFmtId="0" fontId="131" fillId="0" borderId="36" xfId="95" applyFont="1" applyBorder="1" applyAlignment="1">
      <alignment horizontal="center"/>
      <protection/>
    </xf>
    <xf numFmtId="0" fontId="131" fillId="0" borderId="24" xfId="95" applyFont="1" applyBorder="1">
      <alignment/>
      <protection/>
    </xf>
    <xf numFmtId="0" fontId="113" fillId="0" borderId="39" xfId="95" applyFont="1" applyBorder="1" applyAlignment="1">
      <alignment vertical="center"/>
      <protection/>
    </xf>
    <xf numFmtId="0" fontId="11" fillId="0" borderId="0" xfId="91" applyFont="1">
      <alignment/>
      <protection/>
    </xf>
    <xf numFmtId="0" fontId="11" fillId="0" borderId="0" xfId="91" applyFont="1" applyAlignment="1">
      <alignment/>
      <protection/>
    </xf>
    <xf numFmtId="0" fontId="13" fillId="0" borderId="0" xfId="91" applyFont="1" applyAlignment="1">
      <alignment horizontal="center"/>
      <protection/>
    </xf>
    <xf numFmtId="0" fontId="18" fillId="0" borderId="0" xfId="91" applyFont="1" applyAlignment="1">
      <alignment horizontal="right"/>
      <protection/>
    </xf>
    <xf numFmtId="0" fontId="113" fillId="0" borderId="0" xfId="95" applyBorder="1" applyAlignment="1">
      <alignment horizontal="center" vertical="center"/>
      <protection/>
    </xf>
    <xf numFmtId="0" fontId="113" fillId="57" borderId="0" xfId="95" applyNumberFormat="1" applyFill="1" applyBorder="1" applyAlignment="1">
      <alignment horizontal="center" vertical="center"/>
      <protection/>
    </xf>
    <xf numFmtId="0" fontId="132" fillId="0" borderId="0" xfId="95" applyFont="1" applyBorder="1">
      <alignment/>
      <protection/>
    </xf>
    <xf numFmtId="0" fontId="113" fillId="0" borderId="0" xfId="95" applyFont="1" applyBorder="1" applyAlignment="1">
      <alignment vertical="center"/>
      <protection/>
    </xf>
    <xf numFmtId="0" fontId="113" fillId="0" borderId="0" xfId="95" applyFont="1" applyBorder="1" applyAlignment="1">
      <alignment horizontal="center" vertical="center"/>
      <protection/>
    </xf>
    <xf numFmtId="0" fontId="113" fillId="0" borderId="0" xfId="95" applyFont="1" applyBorder="1" applyAlignment="1">
      <alignment horizontal="left" vertical="center"/>
      <protection/>
    </xf>
    <xf numFmtId="0" fontId="133" fillId="0" borderId="0" xfId="95" applyFont="1" applyBorder="1" applyAlignment="1">
      <alignment horizontal="center" vertical="center"/>
      <protection/>
    </xf>
    <xf numFmtId="0" fontId="132" fillId="0" borderId="0" xfId="95" applyFont="1" applyBorder="1" applyAlignment="1">
      <alignment horizontal="center" vertical="center"/>
      <protection/>
    </xf>
    <xf numFmtId="0" fontId="100" fillId="0" borderId="0" xfId="95" applyFont="1" applyBorder="1" applyAlignment="1">
      <alignment horizontal="center" vertical="center"/>
      <protection/>
    </xf>
    <xf numFmtId="0" fontId="134" fillId="0" borderId="0" xfId="95" applyFont="1" applyAlignment="1">
      <alignment horizontal="center"/>
      <protection/>
    </xf>
    <xf numFmtId="49" fontId="1" fillId="57" borderId="0" xfId="91" applyNumberFormat="1" applyFont="1" applyFill="1" applyBorder="1" applyAlignment="1">
      <alignment horizontal="center" vertical="center"/>
      <protection/>
    </xf>
    <xf numFmtId="0" fontId="43" fillId="0" borderId="0" xfId="91" applyFont="1" applyAlignment="1">
      <alignment horizontal="center"/>
      <protection/>
    </xf>
    <xf numFmtId="0" fontId="135" fillId="0" borderId="0" xfId="95" applyFont="1" applyAlignment="1">
      <alignment horizontal="center"/>
      <protection/>
    </xf>
    <xf numFmtId="0" fontId="136" fillId="0" borderId="33" xfId="95" applyFont="1" applyBorder="1" applyAlignment="1">
      <alignment horizontal="center"/>
      <protection/>
    </xf>
    <xf numFmtId="0" fontId="113" fillId="55" borderId="0" xfId="95" applyFont="1" applyFill="1" applyBorder="1" applyAlignment="1">
      <alignment horizontal="center" vertical="center"/>
      <protection/>
    </xf>
    <xf numFmtId="0" fontId="135" fillId="0" borderId="0" xfId="95" applyFont="1">
      <alignment/>
      <protection/>
    </xf>
    <xf numFmtId="0" fontId="134" fillId="0" borderId="26" xfId="95" applyFont="1" applyBorder="1" applyAlignment="1">
      <alignment horizontal="center" vertical="center"/>
      <protection/>
    </xf>
    <xf numFmtId="0" fontId="135" fillId="0" borderId="0" xfId="95" applyFont="1" applyAlignment="1">
      <alignment horizontal="left"/>
      <protection/>
    </xf>
    <xf numFmtId="0" fontId="136" fillId="0" borderId="26" xfId="95" applyFont="1" applyBorder="1" applyAlignment="1">
      <alignment horizontal="center" vertical="center"/>
      <protection/>
    </xf>
    <xf numFmtId="0" fontId="113" fillId="0" borderId="33" xfId="95" applyFont="1" applyBorder="1" applyAlignment="1">
      <alignment horizontal="center" vertical="center"/>
      <protection/>
    </xf>
    <xf numFmtId="0" fontId="137" fillId="0" borderId="40" xfId="95" applyFont="1" applyBorder="1">
      <alignment/>
      <protection/>
    </xf>
    <xf numFmtId="0" fontId="138" fillId="0" borderId="34" xfId="95" applyFont="1" applyBorder="1">
      <alignment/>
      <protection/>
    </xf>
    <xf numFmtId="0" fontId="138" fillId="0" borderId="0" xfId="95" applyFont="1" applyBorder="1">
      <alignment/>
      <protection/>
    </xf>
    <xf numFmtId="0" fontId="113" fillId="55" borderId="0" xfId="95" applyFont="1" applyFill="1" applyBorder="1" applyAlignment="1">
      <alignment vertical="center"/>
      <protection/>
    </xf>
    <xf numFmtId="49" fontId="0" fillId="57" borderId="0" xfId="91" applyNumberFormat="1" applyFill="1" applyBorder="1" applyAlignment="1">
      <alignment horizontal="center" vertical="center"/>
      <protection/>
    </xf>
    <xf numFmtId="49" fontId="113" fillId="0" borderId="37" xfId="95" applyNumberFormat="1" applyFont="1" applyBorder="1" applyAlignment="1">
      <alignment vertical="center"/>
      <protection/>
    </xf>
    <xf numFmtId="49" fontId="113" fillId="0" borderId="39" xfId="95" applyNumberFormat="1" applyFont="1" applyBorder="1" applyAlignment="1" applyProtection="1">
      <alignment vertical="center"/>
      <protection/>
    </xf>
    <xf numFmtId="49" fontId="113" fillId="0" borderId="41" xfId="95" applyNumberFormat="1" applyFont="1" applyBorder="1" applyAlignment="1" applyProtection="1">
      <alignment horizontal="left" vertical="center"/>
      <protection/>
    </xf>
    <xf numFmtId="49" fontId="113" fillId="0" borderId="39" xfId="95" applyNumberFormat="1" applyFont="1" applyBorder="1" applyAlignment="1">
      <alignment vertical="center"/>
      <protection/>
    </xf>
    <xf numFmtId="49" fontId="113" fillId="0" borderId="41" xfId="95" applyNumberFormat="1" applyFont="1" applyBorder="1" applyAlignment="1">
      <alignment horizontal="left" vertical="center"/>
      <protection/>
    </xf>
    <xf numFmtId="49" fontId="113" fillId="0" borderId="33" xfId="95" applyNumberFormat="1" applyFont="1" applyBorder="1" applyAlignment="1">
      <alignment horizontal="center" vertical="center"/>
      <protection/>
    </xf>
    <xf numFmtId="49" fontId="113" fillId="0" borderId="41" xfId="95" applyNumberFormat="1" applyFont="1" applyBorder="1" applyAlignment="1">
      <alignment vertical="center"/>
      <protection/>
    </xf>
    <xf numFmtId="49" fontId="113" fillId="0" borderId="33" xfId="95" applyNumberFormat="1" applyFont="1" applyBorder="1" applyAlignment="1" applyProtection="1">
      <alignment horizontal="center" vertical="center"/>
      <protection/>
    </xf>
    <xf numFmtId="49" fontId="113" fillId="0" borderId="42" xfId="95" applyNumberFormat="1" applyFont="1" applyBorder="1" applyAlignment="1">
      <alignment horizontal="center" vertical="center"/>
      <protection/>
    </xf>
    <xf numFmtId="49" fontId="113" fillId="0" borderId="43" xfId="95" applyNumberFormat="1" applyFont="1" applyBorder="1" applyAlignment="1">
      <alignment vertical="center"/>
      <protection/>
    </xf>
    <xf numFmtId="49" fontId="113" fillId="0" borderId="44" xfId="95" applyNumberFormat="1" applyFont="1" applyBorder="1" applyAlignment="1">
      <alignment vertical="center"/>
      <protection/>
    </xf>
    <xf numFmtId="49" fontId="113" fillId="0" borderId="43" xfId="95" applyNumberFormat="1" applyFont="1" applyBorder="1" applyAlignment="1">
      <alignment horizontal="left" vertical="center"/>
      <protection/>
    </xf>
    <xf numFmtId="0" fontId="113" fillId="0" borderId="41" xfId="95" applyFont="1" applyBorder="1" applyAlignment="1">
      <alignment vertical="center"/>
      <protection/>
    </xf>
    <xf numFmtId="49" fontId="139" fillId="0" borderId="33" xfId="95" applyNumberFormat="1" applyFont="1" applyBorder="1" applyAlignment="1">
      <alignment horizontal="center" vertical="center"/>
      <protection/>
    </xf>
    <xf numFmtId="0" fontId="5" fillId="0" borderId="45" xfId="0" applyFont="1" applyFill="1" applyBorder="1" applyAlignment="1">
      <alignment horizontal="center" vertical="center" wrapText="1"/>
    </xf>
    <xf numFmtId="0" fontId="0" fillId="0" borderId="46" xfId="0" applyFont="1" applyFill="1" applyBorder="1" applyAlignment="1">
      <alignment/>
    </xf>
    <xf numFmtId="0" fontId="9" fillId="0" borderId="46" xfId="0" applyFont="1" applyFill="1" applyBorder="1" applyAlignment="1">
      <alignment horizontal="center"/>
    </xf>
    <xf numFmtId="0" fontId="6" fillId="0" borderId="46" xfId="0" applyFont="1" applyFill="1" applyBorder="1" applyAlignment="1">
      <alignment horizontal="center"/>
    </xf>
    <xf numFmtId="0" fontId="6" fillId="0" borderId="47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49" fontId="140" fillId="0" borderId="33" xfId="95" applyNumberFormat="1" applyFont="1" applyBorder="1" applyAlignment="1">
      <alignment horizontal="center" vertical="center"/>
      <protection/>
    </xf>
    <xf numFmtId="49" fontId="113" fillId="0" borderId="0" xfId="95" applyNumberFormat="1" applyFont="1" applyBorder="1" applyAlignment="1">
      <alignment vertical="center"/>
      <protection/>
    </xf>
    <xf numFmtId="49" fontId="113" fillId="0" borderId="0" xfId="95" applyNumberFormat="1" applyFont="1" applyBorder="1" applyAlignment="1">
      <alignment horizontal="center" vertical="center"/>
      <protection/>
    </xf>
    <xf numFmtId="49" fontId="113" fillId="0" borderId="0" xfId="95" applyNumberFormat="1" applyFont="1" applyBorder="1" applyAlignment="1">
      <alignment horizontal="left" vertical="center"/>
      <protection/>
    </xf>
    <xf numFmtId="49" fontId="1" fillId="55" borderId="0" xfId="91" applyNumberFormat="1" applyFont="1" applyFill="1" applyBorder="1" applyAlignment="1">
      <alignment horizontal="center" vertical="center"/>
      <protection/>
    </xf>
    <xf numFmtId="0" fontId="113" fillId="55" borderId="0" xfId="95" applyNumberFormat="1" applyFill="1" applyBorder="1" applyAlignment="1">
      <alignment horizontal="center" vertical="center"/>
      <protection/>
    </xf>
    <xf numFmtId="49" fontId="141" fillId="0" borderId="33" xfId="95" applyNumberFormat="1" applyFont="1" applyBorder="1" applyAlignment="1">
      <alignment horizontal="center" vertical="center"/>
      <protection/>
    </xf>
    <xf numFmtId="49" fontId="113" fillId="55" borderId="0" xfId="95" applyNumberFormat="1" applyFont="1" applyFill="1" applyBorder="1" applyAlignment="1">
      <alignment horizontal="center" vertical="center"/>
      <protection/>
    </xf>
    <xf numFmtId="49" fontId="113" fillId="55" borderId="0" xfId="95" applyNumberFormat="1" applyFont="1" applyFill="1" applyBorder="1" applyAlignment="1">
      <alignment vertical="center"/>
      <protection/>
    </xf>
    <xf numFmtId="49" fontId="113" fillId="55" borderId="39" xfId="95" applyNumberFormat="1" applyFont="1" applyFill="1" applyBorder="1" applyAlignment="1">
      <alignment vertical="center"/>
      <protection/>
    </xf>
    <xf numFmtId="49" fontId="113" fillId="55" borderId="41" xfId="95" applyNumberFormat="1" applyFont="1" applyFill="1" applyBorder="1" applyAlignment="1">
      <alignment vertical="center"/>
      <protection/>
    </xf>
    <xf numFmtId="49" fontId="113" fillId="55" borderId="33" xfId="95" applyNumberFormat="1" applyFont="1" applyFill="1" applyBorder="1" applyAlignment="1">
      <alignment horizontal="center" vertical="center"/>
      <protection/>
    </xf>
    <xf numFmtId="49" fontId="113" fillId="55" borderId="48" xfId="95" applyNumberFormat="1" applyFont="1" applyFill="1" applyBorder="1" applyAlignment="1">
      <alignment vertical="center"/>
      <protection/>
    </xf>
    <xf numFmtId="49" fontId="113" fillId="55" borderId="49" xfId="95" applyNumberFormat="1" applyFont="1" applyFill="1" applyBorder="1" applyAlignment="1">
      <alignment vertical="center"/>
      <protection/>
    </xf>
    <xf numFmtId="49" fontId="121" fillId="55" borderId="50" xfId="95" applyNumberFormat="1" applyFont="1" applyFill="1" applyBorder="1" applyAlignment="1">
      <alignment horizontal="center" vertical="center"/>
      <protection/>
    </xf>
    <xf numFmtId="49" fontId="139" fillId="0" borderId="42" xfId="95" applyNumberFormat="1" applyFont="1" applyBorder="1" applyAlignment="1">
      <alignment horizontal="center" vertical="center"/>
      <protection/>
    </xf>
    <xf numFmtId="0" fontId="13" fillId="55" borderId="0" xfId="91" applyFont="1" applyFill="1">
      <alignment/>
      <protection/>
    </xf>
    <xf numFmtId="0" fontId="18" fillId="0" borderId="0" xfId="91" applyFont="1" applyFill="1" applyBorder="1" applyAlignment="1">
      <alignment horizontal="left" vertical="center"/>
      <protection/>
    </xf>
    <xf numFmtId="0" fontId="18" fillId="0" borderId="0" xfId="91" applyFont="1" applyFill="1" applyBorder="1" applyAlignment="1">
      <alignment horizontal="right" vertical="center"/>
      <protection/>
    </xf>
    <xf numFmtId="0" fontId="1" fillId="19" borderId="51" xfId="91" applyFont="1" applyFill="1" applyBorder="1" applyAlignment="1">
      <alignment horizontal="center"/>
      <protection/>
    </xf>
    <xf numFmtId="0" fontId="1" fillId="19" borderId="24" xfId="91" applyFont="1" applyFill="1" applyBorder="1" applyAlignment="1">
      <alignment horizontal="center"/>
      <protection/>
    </xf>
    <xf numFmtId="0" fontId="1" fillId="19" borderId="52" xfId="91" applyFont="1" applyFill="1" applyBorder="1" applyAlignment="1">
      <alignment horizontal="center"/>
      <protection/>
    </xf>
    <xf numFmtId="0" fontId="1" fillId="55" borderId="0" xfId="91" applyFont="1" applyFill="1" applyBorder="1" applyAlignment="1">
      <alignment horizontal="center"/>
      <protection/>
    </xf>
    <xf numFmtId="0" fontId="1" fillId="19" borderId="33" xfId="91" applyFont="1" applyFill="1" applyBorder="1" applyAlignment="1">
      <alignment horizontal="center"/>
      <protection/>
    </xf>
    <xf numFmtId="0" fontId="1" fillId="57" borderId="24" xfId="91" applyFont="1" applyFill="1" applyBorder="1" applyAlignment="1">
      <alignment horizontal="center"/>
      <protection/>
    </xf>
    <xf numFmtId="49" fontId="113" fillId="55" borderId="38" xfId="95" applyNumberFormat="1" applyFont="1" applyFill="1" applyBorder="1" applyAlignment="1">
      <alignment vertical="center"/>
      <protection/>
    </xf>
    <xf numFmtId="49" fontId="113" fillId="55" borderId="53" xfId="95" applyNumberFormat="1" applyFont="1" applyFill="1" applyBorder="1" applyAlignment="1">
      <alignment vertical="center"/>
      <protection/>
    </xf>
    <xf numFmtId="49" fontId="113" fillId="55" borderId="44" xfId="95" applyNumberFormat="1" applyFont="1" applyFill="1" applyBorder="1" applyAlignment="1">
      <alignment vertical="center"/>
      <protection/>
    </xf>
    <xf numFmtId="49" fontId="113" fillId="55" borderId="43" xfId="95" applyNumberFormat="1" applyFont="1" applyFill="1" applyBorder="1" applyAlignment="1">
      <alignment vertical="center"/>
      <protection/>
    </xf>
    <xf numFmtId="0" fontId="0" fillId="0" borderId="54" xfId="0" applyBorder="1" applyAlignment="1">
      <alignment/>
    </xf>
    <xf numFmtId="49" fontId="121" fillId="55" borderId="55" xfId="95" applyNumberFormat="1" applyFont="1" applyFill="1" applyBorder="1" applyAlignment="1">
      <alignment horizontal="center" vertical="center"/>
      <protection/>
    </xf>
    <xf numFmtId="49" fontId="113" fillId="55" borderId="42" xfId="95" applyNumberFormat="1" applyFont="1" applyFill="1" applyBorder="1" applyAlignment="1">
      <alignment horizontal="center" vertical="center"/>
      <protection/>
    </xf>
    <xf numFmtId="49" fontId="113" fillId="55" borderId="55" xfId="95" applyNumberFormat="1" applyFont="1" applyFill="1" applyBorder="1" applyAlignment="1">
      <alignment horizontal="center" vertical="center"/>
      <protection/>
    </xf>
    <xf numFmtId="20" fontId="113" fillId="0" borderId="33" xfId="95" applyNumberFormat="1" applyFont="1" applyBorder="1" applyAlignment="1">
      <alignment horizontal="center" vertical="center"/>
      <protection/>
    </xf>
    <xf numFmtId="49" fontId="113" fillId="55" borderId="33" xfId="95" applyNumberFormat="1" applyFont="1" applyFill="1" applyBorder="1" applyAlignment="1">
      <alignment vertical="center"/>
      <protection/>
    </xf>
    <xf numFmtId="49" fontId="113" fillId="55" borderId="42" xfId="95" applyNumberFormat="1" applyFont="1" applyFill="1" applyBorder="1" applyAlignment="1">
      <alignment vertical="center"/>
      <protection/>
    </xf>
    <xf numFmtId="0" fontId="0" fillId="0" borderId="56" xfId="0" applyBorder="1" applyAlignment="1">
      <alignment/>
    </xf>
    <xf numFmtId="49" fontId="1" fillId="0" borderId="0" xfId="0" applyNumberFormat="1" applyFont="1" applyAlignment="1">
      <alignment horizontal="right"/>
    </xf>
    <xf numFmtId="49" fontId="0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47" fillId="0" borderId="0" xfId="0" applyNumberFormat="1" applyFont="1" applyBorder="1" applyAlignment="1">
      <alignment horizontal="left"/>
    </xf>
    <xf numFmtId="0" fontId="48" fillId="0" borderId="0" xfId="0" applyNumberFormat="1" applyFont="1" applyBorder="1" applyAlignment="1">
      <alignment/>
    </xf>
    <xf numFmtId="0" fontId="48" fillId="0" borderId="0" xfId="0" applyNumberFormat="1" applyFont="1" applyBorder="1" applyAlignment="1">
      <alignment horizontal="center"/>
    </xf>
    <xf numFmtId="0" fontId="47" fillId="0" borderId="0" xfId="0" applyNumberFormat="1" applyFont="1" applyBorder="1" applyAlignment="1">
      <alignment/>
    </xf>
    <xf numFmtId="0" fontId="47" fillId="0" borderId="55" xfId="0" applyNumberFormat="1" applyFont="1" applyBorder="1" applyAlignment="1">
      <alignment horizontal="right"/>
    </xf>
    <xf numFmtId="0" fontId="48" fillId="0" borderId="0" xfId="0" applyNumberFormat="1" applyFont="1" applyBorder="1" applyAlignment="1">
      <alignment horizontal="left"/>
    </xf>
    <xf numFmtId="0" fontId="47" fillId="0" borderId="33" xfId="0" applyNumberFormat="1" applyFont="1" applyBorder="1" applyAlignment="1">
      <alignment horizontal="left"/>
    </xf>
    <xf numFmtId="49" fontId="48" fillId="0" borderId="38" xfId="0" applyNumberFormat="1" applyFont="1" applyBorder="1" applyAlignment="1">
      <alignment horizontal="right" vertical="justify"/>
    </xf>
    <xf numFmtId="49" fontId="48" fillId="0" borderId="0" xfId="0" applyNumberFormat="1" applyFont="1" applyBorder="1" applyAlignment="1">
      <alignment horizontal="right"/>
    </xf>
    <xf numFmtId="49" fontId="48" fillId="0" borderId="0" xfId="0" applyNumberFormat="1" applyFont="1" applyBorder="1" applyAlignment="1">
      <alignment horizontal="left"/>
    </xf>
    <xf numFmtId="49" fontId="48" fillId="0" borderId="0" xfId="0" applyNumberFormat="1" applyFont="1" applyBorder="1" applyAlignment="1">
      <alignment/>
    </xf>
    <xf numFmtId="49" fontId="48" fillId="0" borderId="0" xfId="0" applyNumberFormat="1" applyFont="1" applyBorder="1" applyAlignment="1">
      <alignment horizontal="center"/>
    </xf>
    <xf numFmtId="49" fontId="48" fillId="0" borderId="39" xfId="0" applyNumberFormat="1" applyFont="1" applyBorder="1" applyAlignment="1">
      <alignment horizontal="left"/>
    </xf>
    <xf numFmtId="49" fontId="48" fillId="0" borderId="0" xfId="0" applyNumberFormat="1" applyFont="1" applyBorder="1" applyAlignment="1">
      <alignment horizontal="right" vertical="justify"/>
    </xf>
    <xf numFmtId="49" fontId="47" fillId="0" borderId="0" xfId="0" applyNumberFormat="1" applyFont="1" applyBorder="1" applyAlignment="1" applyProtection="1">
      <alignment horizontal="left"/>
      <protection hidden="1"/>
    </xf>
    <xf numFmtId="49" fontId="47" fillId="0" borderId="55" xfId="0" applyNumberFormat="1" applyFont="1" applyBorder="1" applyAlignment="1">
      <alignment horizontal="right"/>
    </xf>
    <xf numFmtId="49" fontId="47" fillId="0" borderId="33" xfId="0" applyNumberFormat="1" applyFont="1" applyBorder="1" applyAlignment="1" applyProtection="1">
      <alignment horizontal="left"/>
      <protection hidden="1"/>
    </xf>
    <xf numFmtId="49" fontId="48" fillId="0" borderId="55" xfId="0" applyNumberFormat="1" applyFont="1" applyBorder="1" applyAlignment="1">
      <alignment horizontal="right" vertical="justify"/>
    </xf>
    <xf numFmtId="49" fontId="47" fillId="0" borderId="0" xfId="0" applyNumberFormat="1" applyFont="1" applyBorder="1" applyAlignment="1">
      <alignment horizontal="left"/>
    </xf>
    <xf numFmtId="49" fontId="48" fillId="0" borderId="33" xfId="0" applyNumberFormat="1" applyFont="1" applyBorder="1" applyAlignment="1">
      <alignment/>
    </xf>
    <xf numFmtId="49" fontId="49" fillId="0" borderId="0" xfId="0" applyNumberFormat="1" applyFont="1" applyBorder="1" applyAlignment="1">
      <alignment horizontal="right"/>
    </xf>
    <xf numFmtId="49" fontId="48" fillId="0" borderId="55" xfId="0" applyNumberFormat="1" applyFont="1" applyBorder="1" applyAlignment="1">
      <alignment horizontal="right"/>
    </xf>
    <xf numFmtId="49" fontId="48" fillId="0" borderId="33" xfId="0" applyNumberFormat="1" applyFont="1" applyBorder="1" applyAlignment="1" applyProtection="1">
      <alignment horizontal="left"/>
      <protection hidden="1"/>
    </xf>
    <xf numFmtId="0" fontId="49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1" fillId="0" borderId="0" xfId="0" applyFont="1" applyAlignment="1">
      <alignment/>
    </xf>
    <xf numFmtId="0" fontId="50" fillId="0" borderId="0" xfId="0" applyFont="1" applyAlignment="1">
      <alignment horizontal="left"/>
    </xf>
    <xf numFmtId="0" fontId="50" fillId="0" borderId="0" xfId="0" applyFont="1" applyAlignment="1">
      <alignment/>
    </xf>
    <xf numFmtId="49" fontId="53" fillId="0" borderId="0" xfId="0" applyNumberFormat="1" applyFont="1" applyAlignment="1">
      <alignment horizontal="right"/>
    </xf>
    <xf numFmtId="49" fontId="52" fillId="0" borderId="0" xfId="0" applyNumberFormat="1" applyFont="1" applyAlignment="1">
      <alignment/>
    </xf>
    <xf numFmtId="49" fontId="42" fillId="0" borderId="0" xfId="0" applyNumberFormat="1" applyFont="1" applyAlignment="1">
      <alignment/>
    </xf>
    <xf numFmtId="49" fontId="53" fillId="0" borderId="0" xfId="0" applyNumberFormat="1" applyFont="1" applyBorder="1" applyAlignment="1">
      <alignment/>
    </xf>
    <xf numFmtId="49" fontId="53" fillId="0" borderId="0" xfId="0" applyNumberFormat="1" applyFont="1" applyBorder="1" applyAlignment="1">
      <alignment horizontal="left"/>
    </xf>
    <xf numFmtId="49" fontId="55" fillId="0" borderId="0" xfId="0" applyNumberFormat="1" applyFont="1" applyBorder="1" applyAlignment="1">
      <alignment horizontal="left"/>
    </xf>
    <xf numFmtId="49" fontId="53" fillId="0" borderId="0" xfId="0" applyNumberFormat="1" applyFont="1" applyBorder="1" applyAlignment="1">
      <alignment horizontal="right"/>
    </xf>
    <xf numFmtId="49" fontId="53" fillId="0" borderId="0" xfId="0" applyNumberFormat="1" applyFont="1" applyAlignment="1">
      <alignment horizontal="left"/>
    </xf>
    <xf numFmtId="49" fontId="53" fillId="0" borderId="0" xfId="0" applyNumberFormat="1" applyFont="1" applyAlignment="1">
      <alignment/>
    </xf>
    <xf numFmtId="49" fontId="58" fillId="0" borderId="0" xfId="0" applyNumberFormat="1" applyFont="1" applyAlignment="1">
      <alignment/>
    </xf>
    <xf numFmtId="49" fontId="54" fillId="0" borderId="0" xfId="0" applyNumberFormat="1" applyFont="1" applyAlignment="1">
      <alignment/>
    </xf>
    <xf numFmtId="49" fontId="53" fillId="0" borderId="55" xfId="0" applyNumberFormat="1" applyFont="1" applyBorder="1" applyAlignment="1">
      <alignment horizontal="left"/>
    </xf>
    <xf numFmtId="49" fontId="54" fillId="0" borderId="55" xfId="0" applyNumberFormat="1" applyFont="1" applyBorder="1" applyAlignment="1">
      <alignment/>
    </xf>
    <xf numFmtId="49" fontId="56" fillId="0" borderId="0" xfId="0" applyNumberFormat="1" applyFont="1" applyAlignment="1">
      <alignment/>
    </xf>
    <xf numFmtId="49" fontId="55" fillId="0" borderId="0" xfId="0" applyNumberFormat="1" applyFont="1" applyBorder="1" applyAlignment="1">
      <alignment horizontal="center"/>
    </xf>
    <xf numFmtId="49" fontId="53" fillId="0" borderId="0" xfId="0" applyNumberFormat="1" applyFont="1" applyAlignment="1">
      <alignment horizontal="center"/>
    </xf>
    <xf numFmtId="49" fontId="53" fillId="0" borderId="33" xfId="0" applyNumberFormat="1" applyFont="1" applyBorder="1" applyAlignment="1">
      <alignment horizontal="left"/>
    </xf>
    <xf numFmtId="49" fontId="53" fillId="0" borderId="55" xfId="0" applyNumberFormat="1" applyFont="1" applyBorder="1" applyAlignment="1">
      <alignment/>
    </xf>
    <xf numFmtId="49" fontId="54" fillId="0" borderId="33" xfId="0" applyNumberFormat="1" applyFont="1" applyBorder="1" applyAlignment="1">
      <alignment/>
    </xf>
    <xf numFmtId="49" fontId="53" fillId="0" borderId="33" xfId="0" applyNumberFormat="1" applyFont="1" applyBorder="1" applyAlignment="1">
      <alignment/>
    </xf>
    <xf numFmtId="49" fontId="57" fillId="0" borderId="0" xfId="0" applyNumberFormat="1" applyFont="1" applyBorder="1" applyAlignment="1">
      <alignment horizontal="right"/>
    </xf>
    <xf numFmtId="49" fontId="53" fillId="0" borderId="39" xfId="0" applyNumberFormat="1" applyFont="1" applyBorder="1" applyAlignment="1">
      <alignment/>
    </xf>
    <xf numFmtId="49" fontId="54" fillId="0" borderId="0" xfId="0" applyNumberFormat="1" applyFont="1" applyBorder="1" applyAlignment="1">
      <alignment/>
    </xf>
    <xf numFmtId="49" fontId="52" fillId="0" borderId="0" xfId="0" applyNumberFormat="1" applyFont="1" applyBorder="1" applyAlignment="1">
      <alignment/>
    </xf>
    <xf numFmtId="0" fontId="52" fillId="0" borderId="0" xfId="0" applyFont="1" applyAlignment="1">
      <alignment/>
    </xf>
    <xf numFmtId="0" fontId="59" fillId="0" borderId="0" xfId="0" applyFont="1" applyAlignment="1">
      <alignment horizontal="center"/>
    </xf>
    <xf numFmtId="0" fontId="52" fillId="0" borderId="0" xfId="0" applyFont="1" applyBorder="1" applyAlignment="1">
      <alignment/>
    </xf>
    <xf numFmtId="49" fontId="42" fillId="0" borderId="0" xfId="0" applyNumberFormat="1" applyFont="1" applyBorder="1" applyAlignment="1">
      <alignment horizontal="left"/>
    </xf>
    <xf numFmtId="49" fontId="42" fillId="0" borderId="55" xfId="0" applyNumberFormat="1" applyFont="1" applyBorder="1" applyAlignment="1">
      <alignment/>
    </xf>
    <xf numFmtId="49" fontId="42" fillId="0" borderId="0" xfId="0" applyNumberFormat="1" applyFont="1" applyBorder="1" applyAlignment="1">
      <alignment/>
    </xf>
    <xf numFmtId="0" fontId="53" fillId="0" borderId="0" xfId="0" applyFont="1" applyBorder="1" applyAlignment="1">
      <alignment/>
    </xf>
    <xf numFmtId="0" fontId="42" fillId="0" borderId="0" xfId="0" applyFont="1" applyAlignment="1">
      <alignment/>
    </xf>
    <xf numFmtId="49" fontId="52" fillId="0" borderId="0" xfId="0" applyNumberFormat="1" applyFont="1" applyAlignment="1">
      <alignment horizontal="right"/>
    </xf>
    <xf numFmtId="0" fontId="0" fillId="0" borderId="57" xfId="0" applyBorder="1" applyAlignment="1">
      <alignment/>
    </xf>
    <xf numFmtId="0" fontId="11" fillId="55" borderId="26" xfId="91" applyNumberFormat="1" applyFont="1" applyFill="1" applyBorder="1" applyAlignment="1">
      <alignment horizontal="left" vertical="center"/>
      <protection/>
    </xf>
    <xf numFmtId="0" fontId="1" fillId="19" borderId="58" xfId="91" applyFont="1" applyFill="1" applyBorder="1" applyAlignment="1">
      <alignment horizontal="center"/>
      <protection/>
    </xf>
    <xf numFmtId="0" fontId="15" fillId="0" borderId="0" xfId="91" applyFont="1" applyFill="1" applyAlignment="1">
      <alignment horizontal="center"/>
      <protection/>
    </xf>
    <xf numFmtId="0" fontId="44" fillId="0" borderId="0" xfId="0" applyFont="1" applyAlignment="1">
      <alignment/>
    </xf>
    <xf numFmtId="0" fontId="130" fillId="0" borderId="37" xfId="95" applyFont="1" applyBorder="1" applyAlignment="1">
      <alignment horizontal="center" vertical="center"/>
      <protection/>
    </xf>
    <xf numFmtId="0" fontId="131" fillId="0" borderId="36" xfId="95" applyFont="1" applyBorder="1" applyAlignment="1">
      <alignment horizontal="center"/>
      <protection/>
    </xf>
    <xf numFmtId="0" fontId="136" fillId="0" borderId="26" xfId="95" applyFont="1" applyBorder="1" applyAlignment="1">
      <alignment horizontal="center" vertical="center"/>
      <protection/>
    </xf>
    <xf numFmtId="49" fontId="60" fillId="0" borderId="0" xfId="0" applyNumberFormat="1" applyFont="1" applyAlignment="1">
      <alignment horizontal="center"/>
    </xf>
    <xf numFmtId="49" fontId="12" fillId="0" borderId="26" xfId="91" applyNumberFormat="1" applyFont="1" applyBorder="1" applyAlignment="1">
      <alignment horizontal="center" vertical="center" wrapText="1"/>
      <protection/>
    </xf>
    <xf numFmtId="49" fontId="12" fillId="0" borderId="31" xfId="91" applyNumberFormat="1" applyFont="1" applyBorder="1" applyAlignment="1">
      <alignment horizontal="center" vertical="center" wrapText="1"/>
      <protection/>
    </xf>
    <xf numFmtId="49" fontId="64" fillId="0" borderId="26" xfId="91" applyNumberFormat="1" applyFont="1" applyBorder="1" applyAlignment="1">
      <alignment horizontal="center" vertical="center" wrapText="1"/>
      <protection/>
    </xf>
    <xf numFmtId="49" fontId="64" fillId="0" borderId="25" xfId="91" applyNumberFormat="1" applyFont="1" applyBorder="1" applyAlignment="1">
      <alignment horizontal="center" vertical="center" wrapText="1"/>
      <protection/>
    </xf>
    <xf numFmtId="0" fontId="18" fillId="55" borderId="26" xfId="91" applyFont="1" applyFill="1" applyBorder="1" applyAlignment="1">
      <alignment horizontal="center"/>
      <protection/>
    </xf>
    <xf numFmtId="0" fontId="18" fillId="55" borderId="31" xfId="91" applyFont="1" applyFill="1" applyBorder="1" applyAlignment="1">
      <alignment horizontal="center"/>
      <protection/>
    </xf>
    <xf numFmtId="0" fontId="18" fillId="55" borderId="25" xfId="91" applyFont="1" applyFill="1" applyBorder="1" applyAlignment="1">
      <alignment horizontal="center"/>
      <protection/>
    </xf>
    <xf numFmtId="49" fontId="64" fillId="0" borderId="0" xfId="91" applyNumberFormat="1" applyFont="1" applyBorder="1" applyAlignment="1">
      <alignment horizontal="center" vertical="center" wrapText="1"/>
      <protection/>
    </xf>
    <xf numFmtId="0" fontId="11" fillId="55" borderId="36" xfId="91" applyNumberFormat="1" applyFont="1" applyFill="1" applyBorder="1" applyAlignment="1">
      <alignment horizontal="center" vertical="center"/>
      <protection/>
    </xf>
    <xf numFmtId="0" fontId="11" fillId="0" borderId="25" xfId="91" applyNumberFormat="1" applyFont="1" applyBorder="1" applyAlignment="1">
      <alignment horizontal="center" vertical="center"/>
      <protection/>
    </xf>
    <xf numFmtId="0" fontId="11" fillId="55" borderId="21" xfId="91" applyFont="1" applyFill="1" applyBorder="1">
      <alignment/>
      <protection/>
    </xf>
    <xf numFmtId="0" fontId="11" fillId="55" borderId="22" xfId="91" applyNumberFormat="1" applyFont="1" applyFill="1" applyBorder="1" applyAlignment="1">
      <alignment horizontal="left" vertical="center"/>
      <protection/>
    </xf>
    <xf numFmtId="49" fontId="12" fillId="0" borderId="25" xfId="91" applyNumberFormat="1" applyFont="1" applyBorder="1" applyAlignment="1">
      <alignment horizontal="center" vertical="center" wrapText="1"/>
      <protection/>
    </xf>
    <xf numFmtId="0" fontId="1" fillId="19" borderId="59" xfId="91" applyFont="1" applyFill="1" applyBorder="1" applyAlignment="1">
      <alignment horizontal="center"/>
      <protection/>
    </xf>
    <xf numFmtId="0" fontId="1" fillId="19" borderId="22" xfId="91" applyFont="1" applyFill="1" applyBorder="1" applyAlignment="1">
      <alignment horizontal="center"/>
      <protection/>
    </xf>
    <xf numFmtId="49" fontId="12" fillId="0" borderId="23" xfId="91" applyNumberFormat="1" applyFont="1" applyBorder="1" applyAlignment="1">
      <alignment horizontal="center" vertical="center" wrapText="1"/>
      <protection/>
    </xf>
    <xf numFmtId="49" fontId="12" fillId="0" borderId="33" xfId="91" applyNumberFormat="1" applyFont="1" applyBorder="1" applyAlignment="1">
      <alignment horizontal="center" vertical="center" wrapText="1"/>
      <protection/>
    </xf>
    <xf numFmtId="0" fontId="1" fillId="19" borderId="60" xfId="91" applyFont="1" applyFill="1" applyBorder="1" applyAlignment="1">
      <alignment horizontal="center"/>
      <protection/>
    </xf>
    <xf numFmtId="49" fontId="12" fillId="0" borderId="60" xfId="91" applyNumberFormat="1" applyFont="1" applyBorder="1" applyAlignment="1">
      <alignment horizontal="center" vertical="center" wrapText="1"/>
      <protection/>
    </xf>
    <xf numFmtId="49" fontId="65" fillId="0" borderId="33" xfId="91" applyNumberFormat="1" applyFont="1" applyBorder="1" applyAlignment="1">
      <alignment horizontal="center" vertical="center" wrapText="1"/>
      <protection/>
    </xf>
    <xf numFmtId="0" fontId="11" fillId="55" borderId="21" xfId="91" applyNumberFormat="1" applyFont="1" applyFill="1" applyBorder="1" applyAlignment="1">
      <alignment horizontal="left" vertical="center"/>
      <protection/>
    </xf>
    <xf numFmtId="0" fontId="11" fillId="55" borderId="25" xfId="91" applyFont="1" applyFill="1" applyBorder="1">
      <alignment/>
      <protection/>
    </xf>
    <xf numFmtId="0" fontId="1" fillId="0" borderId="60" xfId="91" applyFont="1" applyBorder="1" applyAlignment="1">
      <alignment horizontal="center"/>
      <protection/>
    </xf>
    <xf numFmtId="0" fontId="1" fillId="19" borderId="25" xfId="91" applyFont="1" applyFill="1" applyBorder="1" applyAlignment="1">
      <alignment horizontal="center"/>
      <protection/>
    </xf>
    <xf numFmtId="0" fontId="11" fillId="55" borderId="25" xfId="91" applyNumberFormat="1" applyFont="1" applyFill="1" applyBorder="1" applyAlignment="1">
      <alignment horizontal="center" vertical="center"/>
      <protection/>
    </xf>
    <xf numFmtId="0" fontId="67" fillId="0" borderId="61" xfId="0" applyFont="1" applyBorder="1" applyAlignment="1">
      <alignment horizontal="left" vertical="center"/>
    </xf>
    <xf numFmtId="0" fontId="67" fillId="0" borderId="61" xfId="0" applyFont="1" applyBorder="1" applyAlignment="1">
      <alignment vertical="center"/>
    </xf>
    <xf numFmtId="0" fontId="67" fillId="0" borderId="61" xfId="0" applyFont="1" applyBorder="1" applyAlignment="1">
      <alignment horizontal="right" vertical="center"/>
    </xf>
    <xf numFmtId="0" fontId="67" fillId="0" borderId="0" xfId="0" applyFont="1" applyBorder="1" applyAlignment="1">
      <alignment horizontal="left" vertical="center"/>
    </xf>
    <xf numFmtId="0" fontId="67" fillId="0" borderId="0" xfId="0" applyFont="1" applyBorder="1" applyAlignment="1">
      <alignment vertical="center"/>
    </xf>
    <xf numFmtId="0" fontId="67" fillId="0" borderId="0" xfId="0" applyFont="1" applyBorder="1" applyAlignment="1">
      <alignment horizontal="right" vertical="center"/>
    </xf>
    <xf numFmtId="49" fontId="68" fillId="0" borderId="0" xfId="0" applyNumberFormat="1" applyFont="1" applyAlignment="1">
      <alignment vertical="center"/>
    </xf>
    <xf numFmtId="49" fontId="52" fillId="0" borderId="0" xfId="0" applyNumberFormat="1" applyFont="1" applyAlignment="1">
      <alignment vertical="center"/>
    </xf>
    <xf numFmtId="49" fontId="68" fillId="0" borderId="24" xfId="0" applyNumberFormat="1" applyFont="1" applyBorder="1" applyAlignment="1">
      <alignment horizontal="center" vertical="center"/>
    </xf>
    <xf numFmtId="0" fontId="52" fillId="58" borderId="38" xfId="0" applyNumberFormat="1" applyFont="1" applyFill="1" applyBorder="1" applyAlignment="1">
      <alignment vertical="center"/>
    </xf>
    <xf numFmtId="49" fontId="52" fillId="58" borderId="55" xfId="0" applyNumberFormat="1" applyFont="1" applyFill="1" applyBorder="1" applyAlignment="1">
      <alignment horizontal="center" vertical="center"/>
    </xf>
    <xf numFmtId="49" fontId="52" fillId="58" borderId="53" xfId="0" applyNumberFormat="1" applyFont="1" applyFill="1" applyBorder="1" applyAlignment="1">
      <alignment horizontal="center" vertical="center"/>
    </xf>
    <xf numFmtId="49" fontId="42" fillId="0" borderId="38" xfId="0" applyNumberFormat="1" applyFont="1" applyBorder="1" applyAlignment="1">
      <alignment horizontal="center" vertical="center"/>
    </xf>
    <xf numFmtId="49" fontId="42" fillId="0" borderId="55" xfId="0" applyNumberFormat="1" applyFont="1" applyBorder="1" applyAlignment="1">
      <alignment horizontal="center" vertical="center"/>
    </xf>
    <xf numFmtId="49" fontId="42" fillId="0" borderId="53" xfId="0" applyNumberFormat="1" applyFont="1" applyBorder="1" applyAlignment="1">
      <alignment horizontal="center" vertical="center"/>
    </xf>
    <xf numFmtId="0" fontId="52" fillId="58" borderId="39" xfId="0" applyNumberFormat="1" applyFont="1" applyFill="1" applyBorder="1" applyAlignment="1">
      <alignment vertical="center"/>
    </xf>
    <xf numFmtId="49" fontId="52" fillId="58" borderId="33" xfId="0" applyNumberFormat="1" applyFont="1" applyFill="1" applyBorder="1" applyAlignment="1">
      <alignment horizontal="center" vertical="center"/>
    </xf>
    <xf numFmtId="49" fontId="52" fillId="58" borderId="41" xfId="0" applyNumberFormat="1" applyFont="1" applyFill="1" applyBorder="1" applyAlignment="1">
      <alignment horizontal="center" vertical="center"/>
    </xf>
    <xf numFmtId="49" fontId="53" fillId="0" borderId="39" xfId="0" applyNumberFormat="1" applyFont="1" applyBorder="1" applyAlignment="1">
      <alignment horizontal="center" vertical="center"/>
    </xf>
    <xf numFmtId="49" fontId="53" fillId="0" borderId="26" xfId="0" applyNumberFormat="1" applyFont="1" applyBorder="1" applyAlignment="1">
      <alignment horizontal="center" vertical="center"/>
    </xf>
    <xf numFmtId="49" fontId="53" fillId="0" borderId="41" xfId="0" applyNumberFormat="1" applyFont="1" applyBorder="1" applyAlignment="1">
      <alignment horizontal="center" vertical="center"/>
    </xf>
    <xf numFmtId="0" fontId="42" fillId="0" borderId="38" xfId="0" applyNumberFormat="1" applyFont="1" applyBorder="1" applyAlignment="1">
      <alignment vertical="center"/>
    </xf>
    <xf numFmtId="49" fontId="42" fillId="58" borderId="38" xfId="0" applyNumberFormat="1" applyFont="1" applyFill="1" applyBorder="1" applyAlignment="1">
      <alignment horizontal="center" vertical="center"/>
    </xf>
    <xf numFmtId="49" fontId="42" fillId="58" borderId="55" xfId="0" applyNumberFormat="1" applyFont="1" applyFill="1" applyBorder="1" applyAlignment="1">
      <alignment horizontal="center" vertical="center"/>
    </xf>
    <xf numFmtId="49" fontId="42" fillId="58" borderId="53" xfId="0" applyNumberFormat="1" applyFont="1" applyFill="1" applyBorder="1" applyAlignment="1">
      <alignment horizontal="center" vertical="center"/>
    </xf>
    <xf numFmtId="0" fontId="53" fillId="0" borderId="39" xfId="0" applyNumberFormat="1" applyFont="1" applyBorder="1" applyAlignment="1">
      <alignment vertical="center"/>
    </xf>
    <xf numFmtId="49" fontId="53" fillId="58" borderId="39" xfId="0" applyNumberFormat="1" applyFont="1" applyFill="1" applyBorder="1" applyAlignment="1">
      <alignment horizontal="center" vertical="center"/>
    </xf>
    <xf numFmtId="49" fontId="53" fillId="58" borderId="33" xfId="0" applyNumberFormat="1" applyFont="1" applyFill="1" applyBorder="1" applyAlignment="1">
      <alignment horizontal="center" vertical="center"/>
    </xf>
    <xf numFmtId="49" fontId="53" fillId="58" borderId="41" xfId="0" applyNumberFormat="1" applyFont="1" applyFill="1" applyBorder="1" applyAlignment="1">
      <alignment horizontal="center" vertical="center"/>
    </xf>
    <xf numFmtId="49" fontId="52" fillId="58" borderId="38" xfId="0" applyNumberFormat="1" applyFont="1" applyFill="1" applyBorder="1" applyAlignment="1">
      <alignment vertical="center"/>
    </xf>
    <xf numFmtId="49" fontId="42" fillId="55" borderId="38" xfId="0" applyNumberFormat="1" applyFont="1" applyFill="1" applyBorder="1" applyAlignment="1">
      <alignment horizontal="center" vertical="center"/>
    </xf>
    <xf numFmtId="49" fontId="52" fillId="58" borderId="39" xfId="0" applyNumberFormat="1" applyFont="1" applyFill="1" applyBorder="1" applyAlignment="1">
      <alignment vertical="center"/>
    </xf>
    <xf numFmtId="49" fontId="53" fillId="55" borderId="39" xfId="0" applyNumberFormat="1" applyFont="1" applyFill="1" applyBorder="1" applyAlignment="1">
      <alignment horizontal="center" vertical="center"/>
    </xf>
    <xf numFmtId="49" fontId="42" fillId="0" borderId="38" xfId="0" applyNumberFormat="1" applyFont="1" applyBorder="1" applyAlignment="1">
      <alignment vertical="center"/>
    </xf>
    <xf numFmtId="0" fontId="42" fillId="0" borderId="53" xfId="0" applyNumberFormat="1" applyFont="1" applyBorder="1" applyAlignment="1">
      <alignment horizontal="center" vertical="center"/>
    </xf>
    <xf numFmtId="49" fontId="53" fillId="0" borderId="39" xfId="0" applyNumberFormat="1" applyFont="1" applyBorder="1" applyAlignment="1">
      <alignment vertical="center"/>
    </xf>
    <xf numFmtId="0" fontId="42" fillId="0" borderId="55" xfId="0" applyNumberFormat="1" applyFont="1" applyBorder="1" applyAlignment="1">
      <alignment horizontal="center" vertical="center"/>
    </xf>
    <xf numFmtId="0" fontId="42" fillId="0" borderId="38" xfId="0" applyNumberFormat="1" applyFont="1" applyBorder="1" applyAlignment="1">
      <alignment horizontal="center" vertical="center"/>
    </xf>
    <xf numFmtId="0" fontId="53" fillId="0" borderId="39" xfId="0" applyNumberFormat="1" applyFont="1" applyBorder="1" applyAlignment="1">
      <alignment horizontal="center" vertical="center"/>
    </xf>
    <xf numFmtId="0" fontId="53" fillId="0" borderId="4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3" fillId="0" borderId="0" xfId="0" applyFont="1" applyAlignment="1">
      <alignment vertical="center"/>
    </xf>
    <xf numFmtId="49" fontId="42" fillId="0" borderId="0" xfId="0" applyNumberFormat="1" applyFont="1" applyBorder="1" applyAlignment="1">
      <alignment horizontal="center" vertical="center"/>
    </xf>
    <xf numFmtId="49" fontId="53" fillId="0" borderId="0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49" fontId="72" fillId="0" borderId="0" xfId="0" applyNumberFormat="1" applyFont="1" applyAlignment="1">
      <alignment vertical="center"/>
    </xf>
    <xf numFmtId="49" fontId="42" fillId="55" borderId="53" xfId="0" applyNumberFormat="1" applyFont="1" applyFill="1" applyBorder="1" applyAlignment="1">
      <alignment horizontal="center" vertical="center"/>
    </xf>
    <xf numFmtId="49" fontId="53" fillId="55" borderId="33" xfId="0" applyNumberFormat="1" applyFont="1" applyFill="1" applyBorder="1" applyAlignment="1">
      <alignment horizontal="center" vertical="center"/>
    </xf>
    <xf numFmtId="49" fontId="53" fillId="55" borderId="41" xfId="0" applyNumberFormat="1" applyFont="1" applyFill="1" applyBorder="1" applyAlignment="1">
      <alignment horizontal="center" vertical="center"/>
    </xf>
    <xf numFmtId="49" fontId="42" fillId="55" borderId="26" xfId="0" applyNumberFormat="1" applyFont="1" applyFill="1" applyBorder="1" applyAlignment="1">
      <alignment horizontal="center" vertical="center"/>
    </xf>
    <xf numFmtId="0" fontId="42" fillId="55" borderId="38" xfId="0" applyNumberFormat="1" applyFont="1" applyFill="1" applyBorder="1" applyAlignment="1">
      <alignment horizontal="center" vertical="center"/>
    </xf>
    <xf numFmtId="0" fontId="42" fillId="55" borderId="55" xfId="0" applyNumberFormat="1" applyFont="1" applyFill="1" applyBorder="1" applyAlignment="1">
      <alignment horizontal="center" vertical="center"/>
    </xf>
    <xf numFmtId="0" fontId="42" fillId="58" borderId="38" xfId="0" applyNumberFormat="1" applyFont="1" applyFill="1" applyBorder="1" applyAlignment="1">
      <alignment horizontal="center" vertical="center"/>
    </xf>
    <xf numFmtId="0" fontId="42" fillId="58" borderId="55" xfId="0" applyNumberFormat="1" applyFont="1" applyFill="1" applyBorder="1" applyAlignment="1">
      <alignment horizontal="center" vertical="center"/>
    </xf>
    <xf numFmtId="0" fontId="42" fillId="55" borderId="26" xfId="0" applyNumberFormat="1" applyFont="1" applyFill="1" applyBorder="1" applyAlignment="1">
      <alignment horizontal="center" vertical="center"/>
    </xf>
    <xf numFmtId="0" fontId="53" fillId="55" borderId="39" xfId="0" applyNumberFormat="1" applyFont="1" applyFill="1" applyBorder="1" applyAlignment="1">
      <alignment horizontal="center" vertical="center"/>
    </xf>
    <xf numFmtId="0" fontId="53" fillId="55" borderId="33" xfId="0" applyNumberFormat="1" applyFont="1" applyFill="1" applyBorder="1" applyAlignment="1">
      <alignment horizontal="center" vertical="center"/>
    </xf>
    <xf numFmtId="0" fontId="53" fillId="58" borderId="39" xfId="0" applyNumberFormat="1" applyFont="1" applyFill="1" applyBorder="1" applyAlignment="1">
      <alignment horizontal="center" vertical="center"/>
    </xf>
    <xf numFmtId="0" fontId="53" fillId="58" borderId="33" xfId="0" applyNumberFormat="1" applyFont="1" applyFill="1" applyBorder="1" applyAlignment="1">
      <alignment horizontal="center" vertical="center"/>
    </xf>
    <xf numFmtId="0" fontId="42" fillId="58" borderId="53" xfId="0" applyNumberFormat="1" applyFont="1" applyFill="1" applyBorder="1" applyAlignment="1">
      <alignment horizontal="center" vertical="center"/>
    </xf>
    <xf numFmtId="0" fontId="53" fillId="58" borderId="41" xfId="0" applyNumberFormat="1" applyFont="1" applyFill="1" applyBorder="1" applyAlignment="1">
      <alignment horizontal="center" vertical="center"/>
    </xf>
    <xf numFmtId="49" fontId="0" fillId="59" borderId="0" xfId="0" applyNumberFormat="1" applyFill="1" applyBorder="1" applyAlignment="1">
      <alignment horizontal="center" vertical="center"/>
    </xf>
    <xf numFmtId="0" fontId="71" fillId="0" borderId="0" xfId="0" applyFont="1" applyBorder="1" applyAlignment="1">
      <alignment vertical="center"/>
    </xf>
    <xf numFmtId="49" fontId="53" fillId="0" borderId="0" xfId="0" applyNumberFormat="1" applyFont="1" applyBorder="1" applyAlignment="1">
      <alignment vertical="center"/>
    </xf>
    <xf numFmtId="49" fontId="53" fillId="55" borderId="0" xfId="0" applyNumberFormat="1" applyFont="1" applyFill="1" applyBorder="1" applyAlignment="1">
      <alignment horizontal="center" vertical="center"/>
    </xf>
    <xf numFmtId="0" fontId="42" fillId="55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16" fillId="55" borderId="62" xfId="91" applyFont="1" applyFill="1" applyBorder="1" applyAlignment="1">
      <alignment horizontal="center"/>
      <protection/>
    </xf>
    <xf numFmtId="0" fontId="44" fillId="0" borderId="0" xfId="91" applyFont="1" applyFill="1" applyBorder="1" applyAlignment="1">
      <alignment horizontal="center"/>
      <protection/>
    </xf>
    <xf numFmtId="0" fontId="44" fillId="0" borderId="62" xfId="91" applyFont="1" applyFill="1" applyBorder="1" applyAlignment="1">
      <alignment horizontal="center"/>
      <protection/>
    </xf>
    <xf numFmtId="49" fontId="65" fillId="0" borderId="62" xfId="91" applyNumberFormat="1" applyFont="1" applyBorder="1" applyAlignment="1">
      <alignment horizontal="center" vertical="center" wrapText="1"/>
      <protection/>
    </xf>
    <xf numFmtId="0" fontId="11" fillId="0" borderId="25" xfId="91" applyNumberFormat="1" applyFont="1" applyFill="1" applyBorder="1" applyAlignment="1">
      <alignment horizontal="center" vertical="center"/>
      <protection/>
    </xf>
    <xf numFmtId="0" fontId="11" fillId="55" borderId="58" xfId="91" applyNumberFormat="1" applyFont="1" applyFill="1" applyBorder="1" applyAlignment="1">
      <alignment horizontal="left" vertical="center"/>
      <protection/>
    </xf>
    <xf numFmtId="0" fontId="11" fillId="0" borderId="60" xfId="91" applyNumberFormat="1" applyFont="1" applyBorder="1" applyAlignment="1">
      <alignment horizontal="center" vertical="center"/>
      <protection/>
    </xf>
    <xf numFmtId="49" fontId="12" fillId="0" borderId="63" xfId="91" applyNumberFormat="1" applyFont="1" applyBorder="1" applyAlignment="1">
      <alignment horizontal="center" vertical="center" wrapText="1"/>
      <protection/>
    </xf>
    <xf numFmtId="0" fontId="18" fillId="0" borderId="0" xfId="0" applyFont="1" applyAlignment="1">
      <alignment horizontal="right"/>
    </xf>
    <xf numFmtId="0" fontId="18" fillId="0" borderId="0" xfId="0" applyFont="1" applyAlignment="1">
      <alignment/>
    </xf>
    <xf numFmtId="0" fontId="67" fillId="0" borderId="64" xfId="100" applyFont="1" applyBorder="1" applyAlignment="1">
      <alignment horizontal="left"/>
      <protection/>
    </xf>
    <xf numFmtId="0" fontId="0" fillId="0" borderId="64" xfId="100" applyBorder="1">
      <alignment/>
      <protection/>
    </xf>
    <xf numFmtId="0" fontId="1" fillId="0" borderId="64" xfId="100" applyFont="1" applyBorder="1" applyAlignment="1">
      <alignment horizontal="center"/>
      <protection/>
    </xf>
    <xf numFmtId="0" fontId="0" fillId="0" borderId="64" xfId="100" applyBorder="1" applyAlignment="1">
      <alignment horizontal="center"/>
      <protection/>
    </xf>
    <xf numFmtId="0" fontId="67" fillId="0" borderId="64" xfId="100" applyFont="1" applyBorder="1" applyAlignment="1">
      <alignment horizontal="right"/>
      <protection/>
    </xf>
    <xf numFmtId="0" fontId="0" fillId="0" borderId="0" xfId="100" applyAlignment="1">
      <alignment horizontal="center"/>
      <protection/>
    </xf>
    <xf numFmtId="0" fontId="0" fillId="0" borderId="0" xfId="100">
      <alignment/>
      <protection/>
    </xf>
    <xf numFmtId="0" fontId="1" fillId="0" borderId="0" xfId="100" applyFont="1" applyAlignment="1">
      <alignment horizontal="center"/>
      <protection/>
    </xf>
    <xf numFmtId="0" fontId="74" fillId="0" borderId="0" xfId="100" applyFont="1" applyAlignment="1">
      <alignment horizontal="center"/>
      <protection/>
    </xf>
    <xf numFmtId="0" fontId="74" fillId="0" borderId="0" xfId="100" applyFont="1" applyAlignment="1">
      <alignment/>
      <protection/>
    </xf>
    <xf numFmtId="0" fontId="71" fillId="0" borderId="0" xfId="100" applyFont="1" applyAlignment="1">
      <alignment horizontal="left"/>
      <protection/>
    </xf>
    <xf numFmtId="0" fontId="71" fillId="0" borderId="0" xfId="100" applyFont="1">
      <alignment/>
      <protection/>
    </xf>
    <xf numFmtId="49" fontId="0" fillId="0" borderId="0" xfId="100" applyNumberFormat="1" applyFont="1" applyAlignment="1">
      <alignment horizontal="center"/>
      <protection/>
    </xf>
    <xf numFmtId="0" fontId="3" fillId="0" borderId="40" xfId="100" applyFont="1" applyBorder="1" applyAlignment="1">
      <alignment horizontal="center" vertical="center"/>
      <protection/>
    </xf>
    <xf numFmtId="0" fontId="1" fillId="0" borderId="40" xfId="100" applyFont="1" applyBorder="1" applyAlignment="1">
      <alignment horizontal="center" vertical="center"/>
      <protection/>
    </xf>
    <xf numFmtId="0" fontId="67" fillId="0" borderId="24" xfId="100" applyFont="1" applyBorder="1" applyAlignment="1">
      <alignment horizontal="center" vertical="center"/>
      <protection/>
    </xf>
    <xf numFmtId="0" fontId="71" fillId="37" borderId="24" xfId="100" applyFont="1" applyFill="1" applyBorder="1" applyAlignment="1">
      <alignment horizontal="center" vertical="center"/>
      <protection/>
    </xf>
    <xf numFmtId="0" fontId="3" fillId="0" borderId="24" xfId="100" applyFont="1" applyBorder="1" applyAlignment="1">
      <alignment horizontal="center" vertical="center"/>
      <protection/>
    </xf>
    <xf numFmtId="0" fontId="76" fillId="0" borderId="24" xfId="100" applyFont="1" applyBorder="1" applyAlignment="1">
      <alignment horizontal="center" vertical="center"/>
      <protection/>
    </xf>
    <xf numFmtId="0" fontId="3" fillId="0" borderId="24" xfId="100" applyFont="1" applyBorder="1" applyAlignment="1">
      <alignment horizontal="center"/>
      <protection/>
    </xf>
    <xf numFmtId="0" fontId="67" fillId="0" borderId="24" xfId="100" applyNumberFormat="1" applyFont="1" applyBorder="1" applyAlignment="1">
      <alignment horizontal="center" vertical="center"/>
      <protection/>
    </xf>
    <xf numFmtId="0" fontId="1" fillId="19" borderId="24" xfId="100" applyFont="1" applyFill="1" applyBorder="1" applyAlignment="1">
      <alignment horizontal="center" vertical="center"/>
      <protection/>
    </xf>
    <xf numFmtId="0" fontId="78" fillId="0" borderId="24" xfId="101" applyFont="1" applyFill="1" applyBorder="1" applyAlignment="1">
      <alignment horizontal="left" wrapText="1"/>
      <protection/>
    </xf>
    <xf numFmtId="0" fontId="79" fillId="0" borderId="24" xfId="100" applyFont="1" applyBorder="1" applyAlignment="1">
      <alignment horizontal="center"/>
      <protection/>
    </xf>
    <xf numFmtId="49" fontId="67" fillId="0" borderId="24" xfId="100" applyNumberFormat="1" applyFont="1" applyBorder="1" applyAlignment="1">
      <alignment horizontal="center" vertical="center"/>
      <protection/>
    </xf>
    <xf numFmtId="0" fontId="79" fillId="0" borderId="24" xfId="100" applyFont="1" applyBorder="1" applyAlignment="1">
      <alignment horizontal="left" vertical="center"/>
      <protection/>
    </xf>
    <xf numFmtId="0" fontId="3" fillId="0" borderId="40" xfId="100" applyFont="1" applyBorder="1" applyAlignment="1">
      <alignment horizontal="center"/>
      <protection/>
    </xf>
    <xf numFmtId="0" fontId="3" fillId="0" borderId="34" xfId="100" applyFont="1" applyBorder="1" applyAlignment="1">
      <alignment horizontal="center"/>
      <protection/>
    </xf>
    <xf numFmtId="0" fontId="79" fillId="0" borderId="34" xfId="100" applyFont="1" applyBorder="1" applyAlignment="1">
      <alignment horizontal="left" vertical="center"/>
      <protection/>
    </xf>
    <xf numFmtId="0" fontId="4" fillId="0" borderId="0" xfId="100" applyFont="1" applyAlignment="1">
      <alignment/>
      <protection/>
    </xf>
    <xf numFmtId="0" fontId="79" fillId="0" borderId="0" xfId="100" applyFont="1">
      <alignment/>
      <protection/>
    </xf>
    <xf numFmtId="0" fontId="71" fillId="60" borderId="0" xfId="100" applyFont="1" applyFill="1" applyAlignment="1">
      <alignment horizontal="left"/>
      <protection/>
    </xf>
    <xf numFmtId="0" fontId="67" fillId="0" borderId="0" xfId="100" applyFont="1" applyBorder="1" applyAlignment="1">
      <alignment horizontal="center" vertical="center"/>
      <protection/>
    </xf>
    <xf numFmtId="0" fontId="1" fillId="0" borderId="0" xfId="100" applyFont="1" applyBorder="1" applyAlignment="1">
      <alignment horizontal="center"/>
      <protection/>
    </xf>
    <xf numFmtId="0" fontId="79" fillId="0" borderId="40" xfId="100" applyFont="1" applyBorder="1" applyAlignment="1">
      <alignment horizontal="left" vertical="center"/>
      <protection/>
    </xf>
    <xf numFmtId="0" fontId="71" fillId="37" borderId="0" xfId="100" applyFont="1" applyFill="1" applyBorder="1" applyAlignment="1">
      <alignment horizontal="center" vertical="center"/>
      <protection/>
    </xf>
    <xf numFmtId="0" fontId="79" fillId="0" borderId="0" xfId="100" applyFont="1" applyBorder="1" applyAlignment="1">
      <alignment horizontal="center" vertical="center"/>
      <protection/>
    </xf>
    <xf numFmtId="0" fontId="3" fillId="0" borderId="0" xfId="100" applyFont="1" applyBorder="1" applyAlignment="1">
      <alignment horizontal="center" vertical="center"/>
      <protection/>
    </xf>
    <xf numFmtId="0" fontId="0" fillId="0" borderId="0" xfId="100" applyBorder="1" applyAlignment="1">
      <alignment horizontal="center"/>
      <protection/>
    </xf>
    <xf numFmtId="0" fontId="79" fillId="0" borderId="0" xfId="100" applyFont="1" applyBorder="1">
      <alignment/>
      <protection/>
    </xf>
    <xf numFmtId="0" fontId="71" fillId="60" borderId="0" xfId="100" applyFont="1" applyFill="1" applyBorder="1" applyAlignment="1">
      <alignment horizontal="left"/>
      <protection/>
    </xf>
    <xf numFmtId="0" fontId="80" fillId="0" borderId="0" xfId="100" applyFont="1" applyBorder="1" applyAlignment="1">
      <alignment horizontal="left"/>
      <protection/>
    </xf>
    <xf numFmtId="0" fontId="71" fillId="0" borderId="0" xfId="100" applyFont="1" applyFill="1" applyBorder="1" applyAlignment="1">
      <alignment horizontal="left"/>
      <protection/>
    </xf>
    <xf numFmtId="0" fontId="79" fillId="0" borderId="0" xfId="100" applyFont="1" applyAlignment="1">
      <alignment horizontal="center"/>
      <protection/>
    </xf>
    <xf numFmtId="0" fontId="79" fillId="0" borderId="0" xfId="100" applyFont="1" applyBorder="1" applyAlignment="1">
      <alignment horizontal="center"/>
      <protection/>
    </xf>
    <xf numFmtId="0" fontId="71" fillId="0" borderId="0" xfId="100" applyFont="1" applyBorder="1" applyAlignment="1">
      <alignment horizontal="left"/>
      <protection/>
    </xf>
    <xf numFmtId="0" fontId="0" fillId="0" borderId="0" xfId="100" applyBorder="1">
      <alignment/>
      <protection/>
    </xf>
    <xf numFmtId="0" fontId="75" fillId="0" borderId="0" xfId="100" applyFont="1" applyBorder="1" applyAlignment="1">
      <alignment vertical="center"/>
      <protection/>
    </xf>
    <xf numFmtId="0" fontId="3" fillId="0" borderId="0" xfId="100" applyFont="1" applyBorder="1" applyAlignment="1">
      <alignment vertical="center"/>
      <protection/>
    </xf>
    <xf numFmtId="0" fontId="3" fillId="0" borderId="0" xfId="100" applyFont="1" applyBorder="1" applyAlignment="1">
      <alignment horizontal="center"/>
      <protection/>
    </xf>
    <xf numFmtId="0" fontId="78" fillId="0" borderId="0" xfId="101" applyFont="1" applyFill="1" applyBorder="1" applyAlignment="1">
      <alignment horizontal="left" wrapText="1"/>
      <protection/>
    </xf>
    <xf numFmtId="0" fontId="1" fillId="19" borderId="0" xfId="100" applyFont="1" applyFill="1" applyBorder="1" applyAlignment="1">
      <alignment horizontal="center" vertical="center"/>
      <protection/>
    </xf>
    <xf numFmtId="0" fontId="79" fillId="0" borderId="0" xfId="100" applyFont="1" applyBorder="1" applyAlignment="1">
      <alignment horizontal="left" vertical="center"/>
      <protection/>
    </xf>
    <xf numFmtId="0" fontId="79" fillId="0" borderId="0" xfId="100" applyFont="1" applyBorder="1" applyAlignment="1">
      <alignment vertical="center"/>
      <protection/>
    </xf>
    <xf numFmtId="0" fontId="4" fillId="0" borderId="0" xfId="100" applyFont="1" applyBorder="1" applyAlignment="1">
      <alignment/>
      <protection/>
    </xf>
    <xf numFmtId="0" fontId="1" fillId="0" borderId="0" xfId="100" applyFont="1" applyBorder="1" applyAlignment="1">
      <alignment horizontal="center" vertical="center"/>
      <protection/>
    </xf>
    <xf numFmtId="0" fontId="1" fillId="59" borderId="0" xfId="100" applyFont="1" applyFill="1" applyBorder="1" applyAlignment="1">
      <alignment horizontal="center" vertical="center"/>
      <protection/>
    </xf>
    <xf numFmtId="0" fontId="13" fillId="0" borderId="0" xfId="100" applyFont="1" applyBorder="1">
      <alignment/>
      <protection/>
    </xf>
    <xf numFmtId="0" fontId="1" fillId="37" borderId="0" xfId="100" applyNumberFormat="1" applyFont="1" applyFill="1" applyAlignment="1">
      <alignment horizontal="center"/>
      <protection/>
    </xf>
    <xf numFmtId="0" fontId="1" fillId="19" borderId="36" xfId="100" applyNumberFormat="1" applyFont="1" applyFill="1" applyBorder="1" applyAlignment="1">
      <alignment horizontal="center"/>
      <protection/>
    </xf>
    <xf numFmtId="0" fontId="1" fillId="46" borderId="24" xfId="100" applyFont="1" applyFill="1" applyBorder="1" applyAlignment="1">
      <alignment horizontal="center"/>
      <protection/>
    </xf>
    <xf numFmtId="49" fontId="1" fillId="19" borderId="36" xfId="100" applyNumberFormat="1" applyFont="1" applyFill="1" applyBorder="1" applyAlignment="1">
      <alignment horizontal="center"/>
      <protection/>
    </xf>
    <xf numFmtId="0" fontId="1" fillId="37" borderId="0" xfId="100" applyFont="1" applyFill="1" applyAlignment="1">
      <alignment horizontal="center"/>
      <protection/>
    </xf>
    <xf numFmtId="0" fontId="1" fillId="19" borderId="36" xfId="100" applyFont="1" applyFill="1" applyBorder="1" applyAlignment="1">
      <alignment horizontal="center"/>
      <protection/>
    </xf>
    <xf numFmtId="9" fontId="1" fillId="0" borderId="0" xfId="109" applyFont="1" applyAlignment="1">
      <alignment horizontal="center"/>
    </xf>
    <xf numFmtId="9" fontId="0" fillId="0" borderId="0" xfId="109" applyAlignment="1">
      <alignment/>
    </xf>
    <xf numFmtId="0" fontId="1" fillId="19" borderId="26" xfId="100" applyFont="1" applyFill="1" applyBorder="1" applyAlignment="1">
      <alignment horizontal="center"/>
      <protection/>
    </xf>
    <xf numFmtId="0" fontId="1" fillId="59" borderId="26" xfId="100" applyFont="1" applyFill="1" applyBorder="1" applyAlignment="1">
      <alignment horizontal="center"/>
      <protection/>
    </xf>
    <xf numFmtId="49" fontId="11" fillId="55" borderId="26" xfId="91" applyNumberFormat="1" applyFont="1" applyFill="1" applyBorder="1" applyAlignment="1">
      <alignment horizontal="center" vertical="center"/>
      <protection/>
    </xf>
    <xf numFmtId="0" fontId="11" fillId="55" borderId="26" xfId="91" applyNumberFormat="1" applyFont="1" applyFill="1" applyBorder="1" applyAlignment="1">
      <alignment horizontal="center" vertical="center"/>
      <protection/>
    </xf>
    <xf numFmtId="0" fontId="18" fillId="55" borderId="26" xfId="91" applyNumberFormat="1" applyFont="1" applyFill="1" applyBorder="1" applyAlignment="1">
      <alignment horizontal="center" vertical="center"/>
      <protection/>
    </xf>
    <xf numFmtId="0" fontId="11" fillId="55" borderId="40" xfId="91" applyFont="1" applyFill="1" applyBorder="1">
      <alignment/>
      <protection/>
    </xf>
    <xf numFmtId="49" fontId="11" fillId="55" borderId="40" xfId="91" applyNumberFormat="1" applyFont="1" applyFill="1" applyBorder="1" applyAlignment="1">
      <alignment horizontal="center" vertical="center"/>
      <protection/>
    </xf>
    <xf numFmtId="0" fontId="11" fillId="55" borderId="40" xfId="91" applyNumberFormat="1" applyFont="1" applyFill="1" applyBorder="1" applyAlignment="1">
      <alignment horizontal="center" vertical="center"/>
      <protection/>
    </xf>
    <xf numFmtId="0" fontId="18" fillId="55" borderId="40" xfId="91" applyNumberFormat="1" applyFont="1" applyFill="1" applyBorder="1" applyAlignment="1">
      <alignment horizontal="center" vertical="center"/>
      <protection/>
    </xf>
    <xf numFmtId="0" fontId="11" fillId="55" borderId="55" xfId="91" applyNumberFormat="1" applyFont="1" applyFill="1" applyBorder="1" applyAlignment="1">
      <alignment horizontal="center" vertical="center"/>
      <protection/>
    </xf>
    <xf numFmtId="49" fontId="12" fillId="0" borderId="40" xfId="91" applyNumberFormat="1" applyFont="1" applyBorder="1" applyAlignment="1">
      <alignment horizontal="center" vertical="center" wrapText="1"/>
      <protection/>
    </xf>
    <xf numFmtId="0" fontId="113" fillId="0" borderId="33" xfId="95" applyFont="1" applyBorder="1" applyAlignment="1">
      <alignment vertical="center"/>
      <protection/>
    </xf>
    <xf numFmtId="49" fontId="133" fillId="0" borderId="33" xfId="95" applyNumberFormat="1" applyFont="1" applyBorder="1" applyAlignment="1">
      <alignment horizontal="center" vertical="center"/>
      <protection/>
    </xf>
    <xf numFmtId="49" fontId="64" fillId="0" borderId="0" xfId="0" applyNumberFormat="1" applyFont="1" applyAlignment="1">
      <alignment/>
    </xf>
    <xf numFmtId="49" fontId="19" fillId="0" borderId="53" xfId="0" applyNumberFormat="1" applyFont="1" applyBorder="1" applyAlignment="1">
      <alignment horizontal="right"/>
    </xf>
    <xf numFmtId="49" fontId="64" fillId="0" borderId="41" xfId="0" applyNumberFormat="1" applyFont="1" applyBorder="1" applyAlignment="1">
      <alignment/>
    </xf>
    <xf numFmtId="49" fontId="19" fillId="0" borderId="0" xfId="0" applyNumberFormat="1" applyFont="1" applyAlignment="1">
      <alignment/>
    </xf>
    <xf numFmtId="49" fontId="60" fillId="0" borderId="0" xfId="0" applyNumberFormat="1" applyFont="1" applyAlignment="1">
      <alignment/>
    </xf>
    <xf numFmtId="49" fontId="64" fillId="0" borderId="41" xfId="0" applyNumberFormat="1" applyFont="1" applyBorder="1" applyAlignment="1">
      <alignment horizontal="left"/>
    </xf>
    <xf numFmtId="49" fontId="64" fillId="0" borderId="0" xfId="0" applyNumberFormat="1" applyFont="1" applyAlignment="1">
      <alignment horizontal="center"/>
    </xf>
    <xf numFmtId="49" fontId="19" fillId="0" borderId="53" xfId="0" applyNumberFormat="1" applyFont="1" applyBorder="1" applyAlignment="1">
      <alignment horizontal="center"/>
    </xf>
    <xf numFmtId="49" fontId="19" fillId="0" borderId="65" xfId="0" applyNumberFormat="1" applyFont="1" applyBorder="1" applyAlignment="1">
      <alignment horizontal="center"/>
    </xf>
    <xf numFmtId="49" fontId="19" fillId="0" borderId="65" xfId="0" applyNumberFormat="1" applyFont="1" applyBorder="1" applyAlignment="1">
      <alignment horizontal="right"/>
    </xf>
    <xf numFmtId="49" fontId="64" fillId="0" borderId="41" xfId="0" applyNumberFormat="1" applyFont="1" applyBorder="1" applyAlignment="1">
      <alignment horizontal="center"/>
    </xf>
    <xf numFmtId="49" fontId="19" fillId="0" borderId="0" xfId="0" applyNumberFormat="1" applyFont="1" applyAlignment="1">
      <alignment horizontal="center"/>
    </xf>
    <xf numFmtId="49" fontId="19" fillId="0" borderId="65" xfId="0" applyNumberFormat="1" applyFont="1" applyBorder="1" applyAlignment="1">
      <alignment/>
    </xf>
    <xf numFmtId="49" fontId="19" fillId="0" borderId="0" xfId="0" applyNumberFormat="1" applyFont="1" applyBorder="1" applyAlignment="1">
      <alignment/>
    </xf>
    <xf numFmtId="49" fontId="82" fillId="0" borderId="0" xfId="0" applyNumberFormat="1" applyFont="1" applyAlignment="1">
      <alignment horizontal="center"/>
    </xf>
    <xf numFmtId="49" fontId="60" fillId="0" borderId="38" xfId="0" applyNumberFormat="1" applyFont="1" applyBorder="1" applyAlignment="1">
      <alignment horizontal="center"/>
    </xf>
    <xf numFmtId="49" fontId="60" fillId="0" borderId="65" xfId="0" applyNumberFormat="1" applyFont="1" applyBorder="1" applyAlignment="1">
      <alignment/>
    </xf>
    <xf numFmtId="49" fontId="60" fillId="0" borderId="55" xfId="0" applyNumberFormat="1" applyFont="1" applyBorder="1" applyAlignment="1">
      <alignment/>
    </xf>
    <xf numFmtId="49" fontId="60" fillId="0" borderId="0" xfId="0" applyNumberFormat="1" applyFont="1" applyBorder="1" applyAlignment="1">
      <alignment/>
    </xf>
    <xf numFmtId="49" fontId="19" fillId="0" borderId="0" xfId="0" applyNumberFormat="1" applyFont="1" applyBorder="1" applyAlignment="1">
      <alignment horizontal="left"/>
    </xf>
    <xf numFmtId="49" fontId="19" fillId="0" borderId="0" xfId="0" applyNumberFormat="1" applyFont="1" applyBorder="1" applyAlignment="1">
      <alignment horizontal="right"/>
    </xf>
    <xf numFmtId="49" fontId="19" fillId="0" borderId="33" xfId="0" applyNumberFormat="1" applyFont="1" applyBorder="1" applyAlignment="1">
      <alignment horizontal="left"/>
    </xf>
    <xf numFmtId="49" fontId="64" fillId="0" borderId="33" xfId="0" applyNumberFormat="1" applyFont="1" applyBorder="1" applyAlignment="1">
      <alignment horizontal="center"/>
    </xf>
    <xf numFmtId="49" fontId="19" fillId="0" borderId="0" xfId="0" applyNumberFormat="1" applyFont="1" applyAlignment="1">
      <alignment horizontal="left"/>
    </xf>
    <xf numFmtId="49" fontId="64" fillId="0" borderId="0" xfId="0" applyNumberFormat="1" applyFont="1" applyBorder="1" applyAlignment="1">
      <alignment horizontal="left"/>
    </xf>
    <xf numFmtId="49" fontId="19" fillId="0" borderId="38" xfId="0" applyNumberFormat="1" applyFont="1" applyBorder="1" applyAlignment="1">
      <alignment horizontal="center"/>
    </xf>
    <xf numFmtId="49" fontId="19" fillId="0" borderId="55" xfId="0" applyNumberFormat="1" applyFont="1" applyBorder="1" applyAlignment="1">
      <alignment horizontal="left"/>
    </xf>
    <xf numFmtId="49" fontId="19" fillId="0" borderId="0" xfId="0" applyNumberFormat="1" applyFont="1" applyBorder="1" applyAlignment="1">
      <alignment horizontal="center"/>
    </xf>
    <xf numFmtId="49" fontId="64" fillId="0" borderId="0" xfId="0" applyNumberFormat="1" applyFont="1" applyBorder="1" applyAlignment="1">
      <alignment horizontal="center"/>
    </xf>
    <xf numFmtId="49" fontId="19" fillId="0" borderId="55" xfId="0" applyNumberFormat="1" applyFont="1" applyBorder="1" applyAlignment="1">
      <alignment/>
    </xf>
    <xf numFmtId="49" fontId="82" fillId="0" borderId="0" xfId="0" applyNumberFormat="1" applyFont="1" applyBorder="1" applyAlignment="1">
      <alignment horizontal="center"/>
    </xf>
    <xf numFmtId="49" fontId="82" fillId="0" borderId="65" xfId="0" applyNumberFormat="1" applyFont="1" applyBorder="1" applyAlignment="1">
      <alignment horizontal="center"/>
    </xf>
    <xf numFmtId="49" fontId="19" fillId="0" borderId="33" xfId="0" applyNumberFormat="1" applyFont="1" applyBorder="1" applyAlignment="1">
      <alignment/>
    </xf>
    <xf numFmtId="49" fontId="64" fillId="0" borderId="0" xfId="0" applyNumberFormat="1" applyFont="1" applyAlignment="1">
      <alignment horizontal="left"/>
    </xf>
    <xf numFmtId="49" fontId="19" fillId="0" borderId="65" xfId="0" applyNumberFormat="1" applyFont="1" applyBorder="1" applyAlignment="1">
      <alignment horizontal="left"/>
    </xf>
    <xf numFmtId="49" fontId="19" fillId="0" borderId="53" xfId="0" applyNumberFormat="1" applyFont="1" applyBorder="1" applyAlignment="1">
      <alignment/>
    </xf>
    <xf numFmtId="49" fontId="60" fillId="0" borderId="53" xfId="0" applyNumberFormat="1" applyFont="1" applyBorder="1" applyAlignment="1">
      <alignment horizontal="center"/>
    </xf>
    <xf numFmtId="49" fontId="64" fillId="0" borderId="0" xfId="0" applyNumberFormat="1" applyFont="1" applyBorder="1" applyAlignment="1">
      <alignment/>
    </xf>
    <xf numFmtId="49" fontId="64" fillId="0" borderId="55" xfId="0" applyNumberFormat="1" applyFont="1" applyBorder="1" applyAlignment="1">
      <alignment horizontal="center"/>
    </xf>
    <xf numFmtId="49" fontId="19" fillId="0" borderId="55" xfId="0" applyNumberFormat="1" applyFont="1" applyBorder="1" applyAlignment="1">
      <alignment horizontal="center"/>
    </xf>
    <xf numFmtId="49" fontId="19" fillId="0" borderId="41" xfId="0" applyNumberFormat="1" applyFont="1" applyBorder="1" applyAlignment="1">
      <alignment horizontal="right"/>
    </xf>
    <xf numFmtId="49" fontId="60" fillId="0" borderId="0" xfId="0" applyNumberFormat="1" applyFont="1" applyBorder="1" applyAlignment="1">
      <alignment horizontal="center"/>
    </xf>
    <xf numFmtId="49" fontId="60" fillId="0" borderId="55" xfId="0" applyNumberFormat="1" applyFont="1" applyBorder="1" applyAlignment="1">
      <alignment horizontal="center"/>
    </xf>
    <xf numFmtId="49" fontId="64" fillId="0" borderId="34" xfId="0" applyNumberFormat="1" applyFont="1" applyBorder="1" applyAlignment="1">
      <alignment horizontal="center"/>
    </xf>
    <xf numFmtId="49" fontId="83" fillId="0" borderId="0" xfId="0" applyNumberFormat="1" applyFont="1" applyAlignment="1">
      <alignment/>
    </xf>
    <xf numFmtId="0" fontId="83" fillId="0" borderId="0" xfId="0" applyFont="1" applyAlignment="1">
      <alignment/>
    </xf>
    <xf numFmtId="0" fontId="19" fillId="0" borderId="0" xfId="0" applyFont="1" applyAlignment="1">
      <alignment/>
    </xf>
    <xf numFmtId="0" fontId="60" fillId="0" borderId="0" xfId="0" applyFont="1" applyAlignment="1">
      <alignment/>
    </xf>
    <xf numFmtId="0" fontId="19" fillId="0" borderId="0" xfId="0" applyFont="1" applyAlignment="1">
      <alignment horizontal="center"/>
    </xf>
    <xf numFmtId="0" fontId="19" fillId="0" borderId="55" xfId="0" applyFont="1" applyBorder="1" applyAlignment="1">
      <alignment/>
    </xf>
    <xf numFmtId="0" fontId="19" fillId="0" borderId="53" xfId="0" applyFont="1" applyBorder="1" applyAlignment="1">
      <alignment/>
    </xf>
    <xf numFmtId="0" fontId="64" fillId="0" borderId="0" xfId="0" applyFont="1" applyAlignment="1">
      <alignment horizontal="center"/>
    </xf>
    <xf numFmtId="0" fontId="19" fillId="0" borderId="33" xfId="0" applyFont="1" applyBorder="1" applyAlignment="1">
      <alignment horizontal="left"/>
    </xf>
    <xf numFmtId="0" fontId="64" fillId="0" borderId="41" xfId="0" applyFont="1" applyBorder="1" applyAlignment="1">
      <alignment horizontal="center"/>
    </xf>
    <xf numFmtId="0" fontId="19" fillId="0" borderId="38" xfId="0" applyFont="1" applyBorder="1" applyAlignment="1">
      <alignment/>
    </xf>
    <xf numFmtId="0" fontId="60" fillId="0" borderId="0" xfId="0" applyFont="1" applyAlignment="1">
      <alignment horizontal="center"/>
    </xf>
    <xf numFmtId="0" fontId="60" fillId="0" borderId="33" xfId="0" applyFont="1" applyBorder="1" applyAlignment="1">
      <alignment horizontal="center"/>
    </xf>
    <xf numFmtId="49" fontId="60" fillId="0" borderId="0" xfId="0" applyNumberFormat="1" applyFont="1" applyBorder="1" applyAlignment="1">
      <alignment horizontal="left"/>
    </xf>
    <xf numFmtId="49" fontId="19" fillId="0" borderId="38" xfId="0" applyNumberFormat="1" applyFont="1" applyBorder="1" applyAlignment="1">
      <alignment horizontal="right"/>
    </xf>
    <xf numFmtId="0" fontId="19" fillId="0" borderId="0" xfId="0" applyFont="1" applyBorder="1" applyAlignment="1">
      <alignment/>
    </xf>
    <xf numFmtId="0" fontId="64" fillId="0" borderId="0" xfId="0" applyFont="1" applyBorder="1" applyAlignment="1">
      <alignment horizontal="center"/>
    </xf>
    <xf numFmtId="49" fontId="19" fillId="0" borderId="55" xfId="0" applyNumberFormat="1" applyFont="1" applyBorder="1" applyAlignment="1">
      <alignment horizontal="right"/>
    </xf>
    <xf numFmtId="0" fontId="60" fillId="0" borderId="0" xfId="0" applyFont="1" applyBorder="1" applyAlignment="1">
      <alignment/>
    </xf>
    <xf numFmtId="49" fontId="83" fillId="0" borderId="0" xfId="0" applyNumberFormat="1" applyFont="1" applyBorder="1" applyAlignment="1">
      <alignment/>
    </xf>
    <xf numFmtId="0" fontId="13" fillId="0" borderId="0" xfId="0" applyNumberFormat="1" applyFont="1" applyBorder="1" applyAlignment="1">
      <alignment horizontal="center"/>
    </xf>
    <xf numFmtId="0" fontId="15" fillId="0" borderId="53" xfId="0" applyNumberFormat="1" applyFont="1" applyBorder="1" applyAlignment="1">
      <alignment/>
    </xf>
    <xf numFmtId="0" fontId="13" fillId="0" borderId="41" xfId="0" applyNumberFormat="1" applyFont="1" applyBorder="1" applyAlignment="1">
      <alignment horizontal="center"/>
    </xf>
    <xf numFmtId="0" fontId="11" fillId="0" borderId="0" xfId="0" applyNumberFormat="1" applyFont="1" applyBorder="1" applyAlignment="1">
      <alignment/>
    </xf>
    <xf numFmtId="0" fontId="13" fillId="0" borderId="0" xfId="0" applyNumberFormat="1" applyFont="1" applyBorder="1" applyAlignment="1">
      <alignment/>
    </xf>
    <xf numFmtId="0" fontId="13" fillId="0" borderId="41" xfId="0" applyNumberFormat="1" applyFont="1" applyBorder="1" applyAlignment="1">
      <alignment/>
    </xf>
    <xf numFmtId="0" fontId="13" fillId="0" borderId="0" xfId="0" applyNumberFormat="1" applyFont="1" applyBorder="1" applyAlignment="1">
      <alignment horizontal="left"/>
    </xf>
    <xf numFmtId="0" fontId="11" fillId="0" borderId="53" xfId="0" applyNumberFormat="1" applyFont="1" applyBorder="1" applyAlignment="1">
      <alignment/>
    </xf>
    <xf numFmtId="0" fontId="15" fillId="0" borderId="65" xfId="0" applyNumberFormat="1" applyFont="1" applyBorder="1" applyAlignment="1">
      <alignment/>
    </xf>
    <xf numFmtId="0" fontId="11" fillId="0" borderId="65" xfId="0" applyNumberFormat="1" applyFont="1" applyBorder="1" applyAlignment="1">
      <alignment/>
    </xf>
    <xf numFmtId="49" fontId="15" fillId="0" borderId="0" xfId="0" applyNumberFormat="1" applyFont="1" applyBorder="1" applyAlignment="1">
      <alignment horizontal="center"/>
    </xf>
    <xf numFmtId="49" fontId="15" fillId="0" borderId="53" xfId="0" applyNumberFormat="1" applyFont="1" applyBorder="1" applyAlignment="1">
      <alignment horizontal="center"/>
    </xf>
    <xf numFmtId="49" fontId="13" fillId="0" borderId="0" xfId="0" applyNumberFormat="1" applyFont="1" applyBorder="1" applyAlignment="1">
      <alignment horizontal="center"/>
    </xf>
    <xf numFmtId="49" fontId="11" fillId="0" borderId="65" xfId="0" applyNumberFormat="1" applyFont="1" applyBorder="1" applyAlignment="1">
      <alignment/>
    </xf>
    <xf numFmtId="49" fontId="15" fillId="0" borderId="65" xfId="0" applyNumberFormat="1" applyFont="1" applyBorder="1" applyAlignment="1">
      <alignment horizontal="right"/>
    </xf>
    <xf numFmtId="49" fontId="11" fillId="0" borderId="0" xfId="0" applyNumberFormat="1" applyFont="1" applyBorder="1" applyAlignment="1">
      <alignment/>
    </xf>
    <xf numFmtId="0" fontId="13" fillId="0" borderId="33" xfId="0" applyNumberFormat="1" applyFont="1" applyBorder="1" applyAlignment="1">
      <alignment horizontal="left"/>
    </xf>
    <xf numFmtId="49" fontId="15" fillId="0" borderId="53" xfId="0" applyNumberFormat="1" applyFont="1" applyBorder="1" applyAlignment="1">
      <alignment horizontal="right"/>
    </xf>
    <xf numFmtId="0" fontId="13" fillId="0" borderId="41" xfId="0" applyNumberFormat="1" applyFont="1" applyBorder="1" applyAlignment="1">
      <alignment horizontal="left"/>
    </xf>
    <xf numFmtId="49" fontId="13" fillId="0" borderId="0" xfId="0" applyNumberFormat="1" applyFont="1" applyBorder="1" applyAlignment="1">
      <alignment horizontal="left"/>
    </xf>
    <xf numFmtId="49" fontId="11" fillId="0" borderId="53" xfId="0" applyNumberFormat="1" applyFont="1" applyBorder="1" applyAlignment="1">
      <alignment/>
    </xf>
    <xf numFmtId="49" fontId="13" fillId="0" borderId="41" xfId="0" applyNumberFormat="1" applyFont="1" applyBorder="1" applyAlignment="1">
      <alignment horizontal="left"/>
    </xf>
    <xf numFmtId="0" fontId="11" fillId="0" borderId="0" xfId="0" applyFont="1" applyAlignment="1">
      <alignment/>
    </xf>
    <xf numFmtId="0" fontId="13" fillId="0" borderId="33" xfId="0" applyNumberFormat="1" applyFont="1" applyBorder="1" applyAlignment="1">
      <alignment/>
    </xf>
    <xf numFmtId="0" fontId="13" fillId="0" borderId="33" xfId="0" applyNumberFormat="1" applyFont="1" applyBorder="1" applyAlignment="1">
      <alignment horizontal="center"/>
    </xf>
    <xf numFmtId="0" fontId="15" fillId="0" borderId="33" xfId="0" applyNumberFormat="1" applyFont="1" applyBorder="1" applyAlignment="1">
      <alignment horizontal="right"/>
    </xf>
    <xf numFmtId="49" fontId="15" fillId="0" borderId="38" xfId="0" applyNumberFormat="1" applyFont="1" applyBorder="1" applyAlignment="1">
      <alignment horizontal="center"/>
    </xf>
    <xf numFmtId="0" fontId="15" fillId="0" borderId="0" xfId="0" applyNumberFormat="1" applyFont="1" applyBorder="1" applyAlignment="1">
      <alignment/>
    </xf>
    <xf numFmtId="49" fontId="11" fillId="0" borderId="0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 vertical="justify"/>
    </xf>
    <xf numFmtId="0" fontId="15" fillId="0" borderId="0" xfId="0" applyNumberFormat="1" applyFont="1" applyBorder="1" applyAlignment="1">
      <alignment horizontal="right"/>
    </xf>
    <xf numFmtId="49" fontId="13" fillId="0" borderId="39" xfId="0" applyNumberFormat="1" applyFont="1" applyBorder="1" applyAlignment="1">
      <alignment horizontal="center"/>
    </xf>
    <xf numFmtId="49" fontId="13" fillId="0" borderId="33" xfId="0" applyNumberFormat="1" applyFont="1" applyBorder="1" applyAlignment="1">
      <alignment horizontal="center"/>
    </xf>
    <xf numFmtId="0" fontId="15" fillId="0" borderId="0" xfId="0" applyFont="1" applyBorder="1" applyAlignment="1">
      <alignment/>
    </xf>
    <xf numFmtId="49" fontId="1" fillId="0" borderId="38" xfId="0" applyNumberFormat="1" applyFont="1" applyBorder="1" applyAlignment="1">
      <alignment horizontal="center"/>
    </xf>
    <xf numFmtId="0" fontId="15" fillId="0" borderId="0" xfId="0" applyFont="1" applyAlignment="1">
      <alignment/>
    </xf>
    <xf numFmtId="0" fontId="11" fillId="0" borderId="0" xfId="0" applyFont="1" applyAlignment="1">
      <alignment/>
    </xf>
    <xf numFmtId="0" fontId="84" fillId="0" borderId="0" xfId="0" applyFont="1" applyAlignment="1">
      <alignment/>
    </xf>
    <xf numFmtId="0" fontId="1" fillId="0" borderId="29" xfId="91" applyFont="1" applyBorder="1" applyAlignment="1">
      <alignment horizontal="center"/>
      <protection/>
    </xf>
    <xf numFmtId="20" fontId="79" fillId="0" borderId="24" xfId="100" applyNumberFormat="1" applyFont="1" applyBorder="1" applyAlignment="1">
      <alignment horizontal="center"/>
      <protection/>
    </xf>
    <xf numFmtId="49" fontId="79" fillId="0" borderId="24" xfId="100" applyNumberFormat="1" applyFont="1" applyBorder="1" applyAlignment="1">
      <alignment horizontal="center"/>
      <protection/>
    </xf>
    <xf numFmtId="49" fontId="79" fillId="0" borderId="34" xfId="100" applyNumberFormat="1" applyFont="1" applyBorder="1" applyAlignment="1">
      <alignment horizontal="center" vertical="center"/>
      <protection/>
    </xf>
    <xf numFmtId="49" fontId="79" fillId="0" borderId="24" xfId="100" applyNumberFormat="1" applyFont="1" applyBorder="1" applyAlignment="1">
      <alignment horizontal="center" vertical="center"/>
      <protection/>
    </xf>
    <xf numFmtId="49" fontId="1" fillId="0" borderId="27" xfId="100" applyNumberFormat="1" applyFont="1" applyBorder="1" applyAlignment="1">
      <alignment horizontal="center"/>
      <protection/>
    </xf>
    <xf numFmtId="49" fontId="1" fillId="0" borderId="66" xfId="100" applyNumberFormat="1" applyFont="1" applyBorder="1" applyAlignment="1">
      <alignment horizontal="center"/>
      <protection/>
    </xf>
    <xf numFmtId="49" fontId="0" fillId="0" borderId="0" xfId="100" applyNumberFormat="1" applyAlignment="1">
      <alignment horizontal="center"/>
      <protection/>
    </xf>
    <xf numFmtId="49" fontId="4" fillId="0" borderId="0" xfId="100" applyNumberFormat="1" applyFont="1" applyAlignment="1">
      <alignment/>
      <protection/>
    </xf>
    <xf numFmtId="49" fontId="68" fillId="0" borderId="38" xfId="0" applyNumberFormat="1" applyFont="1" applyBorder="1" applyAlignment="1">
      <alignment vertical="center"/>
    </xf>
    <xf numFmtId="49" fontId="68" fillId="0" borderId="55" xfId="0" applyNumberFormat="1" applyFont="1" applyBorder="1" applyAlignment="1">
      <alignment vertical="center"/>
    </xf>
    <xf numFmtId="49" fontId="68" fillId="0" borderId="53" xfId="0" applyNumberFormat="1" applyFont="1" applyBorder="1" applyAlignment="1">
      <alignment vertical="center"/>
    </xf>
    <xf numFmtId="49" fontId="121" fillId="55" borderId="38" xfId="95" applyNumberFormat="1" applyFont="1" applyFill="1" applyBorder="1" applyAlignment="1">
      <alignment vertical="center"/>
      <protection/>
    </xf>
    <xf numFmtId="49" fontId="121" fillId="55" borderId="53" xfId="95" applyNumberFormat="1" applyFont="1" applyFill="1" applyBorder="1" applyAlignment="1">
      <alignment vertical="center"/>
      <protection/>
    </xf>
    <xf numFmtId="49" fontId="121" fillId="55" borderId="39" xfId="95" applyNumberFormat="1" applyFont="1" applyFill="1" applyBorder="1" applyAlignment="1">
      <alignment vertical="center"/>
      <protection/>
    </xf>
    <xf numFmtId="49" fontId="121" fillId="55" borderId="41" xfId="95" applyNumberFormat="1" applyFont="1" applyFill="1" applyBorder="1" applyAlignment="1">
      <alignment vertical="center"/>
      <protection/>
    </xf>
    <xf numFmtId="20" fontId="0" fillId="0" borderId="0" xfId="100" applyNumberFormat="1" applyBorder="1" applyAlignment="1">
      <alignment horizontal="center"/>
      <protection/>
    </xf>
    <xf numFmtId="49" fontId="1" fillId="0" borderId="0" xfId="100" applyNumberFormat="1" applyFont="1" applyBorder="1" applyAlignment="1">
      <alignment horizontal="center"/>
      <protection/>
    </xf>
    <xf numFmtId="0" fontId="1" fillId="19" borderId="37" xfId="91" applyFont="1" applyFill="1" applyBorder="1" applyAlignment="1">
      <alignment horizontal="center"/>
      <protection/>
    </xf>
    <xf numFmtId="0" fontId="1" fillId="19" borderId="39" xfId="91" applyFont="1" applyFill="1" applyBorder="1" applyAlignment="1">
      <alignment horizontal="center"/>
      <protection/>
    </xf>
    <xf numFmtId="0" fontId="87" fillId="0" borderId="0" xfId="0" applyFont="1" applyAlignment="1">
      <alignment/>
    </xf>
    <xf numFmtId="0" fontId="88" fillId="0" borderId="67" xfId="0" applyFont="1" applyBorder="1" applyAlignment="1">
      <alignment/>
    </xf>
    <xf numFmtId="0" fontId="88" fillId="0" borderId="0" xfId="0" applyFont="1" applyAlignment="1">
      <alignment/>
    </xf>
    <xf numFmtId="0" fontId="87" fillId="0" borderId="67" xfId="0" applyFont="1" applyBorder="1" applyAlignment="1">
      <alignment/>
    </xf>
    <xf numFmtId="0" fontId="88" fillId="0" borderId="68" xfId="0" applyFont="1" applyBorder="1" applyAlignment="1">
      <alignment/>
    </xf>
    <xf numFmtId="0" fontId="88" fillId="0" borderId="69" xfId="0" applyFont="1" applyBorder="1" applyAlignment="1">
      <alignment horizontal="left" vertical="center"/>
    </xf>
    <xf numFmtId="0" fontId="93" fillId="0" borderId="0" xfId="0" applyFont="1" applyAlignment="1">
      <alignment/>
    </xf>
    <xf numFmtId="0" fontId="87" fillId="0" borderId="0" xfId="0" applyFont="1" applyAlignment="1">
      <alignment/>
    </xf>
    <xf numFmtId="0" fontId="87" fillId="0" borderId="70" xfId="0" applyFont="1" applyBorder="1" applyAlignment="1">
      <alignment/>
    </xf>
    <xf numFmtId="0" fontId="88" fillId="0" borderId="0" xfId="0" applyFont="1" applyAlignment="1">
      <alignment horizontal="left" vertical="top" wrapText="1"/>
    </xf>
    <xf numFmtId="0" fontId="94" fillId="61" borderId="0" xfId="0" applyFont="1" applyFill="1" applyBorder="1" applyAlignment="1">
      <alignment horizontal="center"/>
    </xf>
    <xf numFmtId="0" fontId="142" fillId="0" borderId="0" xfId="0" applyFont="1" applyAlignment="1">
      <alignment/>
    </xf>
    <xf numFmtId="0" fontId="0" fillId="0" borderId="46" xfId="0" applyFont="1" applyFill="1" applyBorder="1" applyAlignment="1">
      <alignment horizontal="center"/>
    </xf>
    <xf numFmtId="0" fontId="15" fillId="0" borderId="71" xfId="91" applyFont="1" applyFill="1" applyBorder="1" applyAlignment="1">
      <alignment horizontal="center" vertical="center"/>
      <protection/>
    </xf>
    <xf numFmtId="0" fontId="15" fillId="0" borderId="32" xfId="91" applyFont="1" applyFill="1" applyBorder="1" applyAlignment="1">
      <alignment horizontal="center" vertical="center"/>
      <protection/>
    </xf>
    <xf numFmtId="0" fontId="15" fillId="0" borderId="72" xfId="91" applyFont="1" applyFill="1" applyBorder="1" applyAlignment="1">
      <alignment horizontal="center" vertical="center"/>
      <protection/>
    </xf>
    <xf numFmtId="0" fontId="15" fillId="0" borderId="24" xfId="91" applyNumberFormat="1" applyFont="1" applyFill="1" applyBorder="1" applyAlignment="1">
      <alignment horizontal="center" vertical="center"/>
      <protection/>
    </xf>
    <xf numFmtId="0" fontId="15" fillId="0" borderId="73" xfId="91" applyFont="1" applyFill="1" applyBorder="1" applyAlignment="1">
      <alignment horizontal="center" vertical="center"/>
      <protection/>
    </xf>
    <xf numFmtId="0" fontId="15" fillId="0" borderId="0" xfId="91" applyFont="1" applyFill="1" applyBorder="1" applyAlignment="1">
      <alignment horizontal="center" vertical="center"/>
      <protection/>
    </xf>
    <xf numFmtId="0" fontId="15" fillId="0" borderId="74" xfId="91" applyFont="1" applyFill="1" applyBorder="1" applyAlignment="1">
      <alignment horizontal="center" vertical="center"/>
      <protection/>
    </xf>
    <xf numFmtId="0" fontId="16" fillId="0" borderId="0" xfId="91" applyFont="1" applyFill="1" applyAlignment="1">
      <alignment horizontal="center" shrinkToFit="1"/>
      <protection/>
    </xf>
    <xf numFmtId="0" fontId="16" fillId="0" borderId="0" xfId="91" applyFont="1" applyFill="1" applyAlignment="1">
      <alignment shrinkToFit="1"/>
      <protection/>
    </xf>
    <xf numFmtId="0" fontId="16" fillId="0" borderId="61" xfId="91" applyFont="1" applyFill="1" applyBorder="1" applyAlignment="1">
      <alignment horizontal="center" shrinkToFit="1"/>
      <protection/>
    </xf>
    <xf numFmtId="0" fontId="16" fillId="0" borderId="61" xfId="91" applyFont="1" applyFill="1" applyBorder="1" applyAlignment="1">
      <alignment shrinkToFit="1"/>
      <protection/>
    </xf>
    <xf numFmtId="0" fontId="18" fillId="0" borderId="32" xfId="91" applyFont="1" applyFill="1" applyBorder="1" applyAlignment="1">
      <alignment horizontal="left" vertical="center"/>
      <protection/>
    </xf>
    <xf numFmtId="0" fontId="18" fillId="0" borderId="32" xfId="91" applyFont="1" applyFill="1" applyBorder="1" applyAlignment="1">
      <alignment horizontal="right" vertical="center"/>
      <protection/>
    </xf>
    <xf numFmtId="0" fontId="41" fillId="0" borderId="0" xfId="91" applyFont="1" applyFill="1" applyAlignment="1">
      <alignment horizontal="center"/>
      <protection/>
    </xf>
    <xf numFmtId="0" fontId="41" fillId="0" borderId="0" xfId="91" applyFont="1" applyFill="1" applyAlignment="1">
      <alignment/>
      <protection/>
    </xf>
    <xf numFmtId="0" fontId="15" fillId="0" borderId="0" xfId="91" applyFont="1" applyBorder="1" applyAlignment="1">
      <alignment horizontal="center" vertical="center"/>
      <protection/>
    </xf>
    <xf numFmtId="0" fontId="15" fillId="0" borderId="75" xfId="91" applyFont="1" applyFill="1" applyBorder="1" applyAlignment="1">
      <alignment horizontal="center" vertical="center"/>
      <protection/>
    </xf>
    <xf numFmtId="0" fontId="15" fillId="0" borderId="33" xfId="91" applyFont="1" applyFill="1" applyBorder="1" applyAlignment="1">
      <alignment horizontal="center" vertical="center"/>
      <protection/>
    </xf>
    <xf numFmtId="0" fontId="15" fillId="0" borderId="23" xfId="91" applyFont="1" applyFill="1" applyBorder="1" applyAlignment="1">
      <alignment horizontal="center" vertical="center"/>
      <protection/>
    </xf>
    <xf numFmtId="0" fontId="1" fillId="0" borderId="0" xfId="91" applyFont="1" applyBorder="1" applyAlignment="1">
      <alignment horizontal="center"/>
      <protection/>
    </xf>
    <xf numFmtId="0" fontId="15" fillId="0" borderId="76" xfId="91" applyFont="1" applyFill="1" applyBorder="1" applyAlignment="1">
      <alignment horizontal="center" vertical="center"/>
      <protection/>
    </xf>
    <xf numFmtId="0" fontId="15" fillId="0" borderId="26" xfId="91" applyFont="1" applyFill="1" applyBorder="1" applyAlignment="1">
      <alignment horizontal="center" vertical="center"/>
      <protection/>
    </xf>
    <xf numFmtId="0" fontId="15" fillId="0" borderId="25" xfId="91" applyFont="1" applyFill="1" applyBorder="1" applyAlignment="1">
      <alignment horizontal="center" vertical="center"/>
      <protection/>
    </xf>
    <xf numFmtId="0" fontId="20" fillId="0" borderId="0" xfId="91" applyFont="1" applyBorder="1" applyAlignment="1">
      <alignment horizontal="center"/>
      <protection/>
    </xf>
    <xf numFmtId="0" fontId="20" fillId="0" borderId="0" xfId="91" applyFont="1" applyBorder="1" applyAlignment="1">
      <alignment horizontal="center" vertical="center"/>
      <protection/>
    </xf>
    <xf numFmtId="0" fontId="45" fillId="0" borderId="61" xfId="91" applyFont="1" applyFill="1" applyBorder="1" applyAlignment="1">
      <alignment horizontal="center" shrinkToFit="1"/>
      <protection/>
    </xf>
    <xf numFmtId="0" fontId="45" fillId="0" borderId="61" xfId="91" applyFont="1" applyFill="1" applyBorder="1" applyAlignment="1">
      <alignment shrinkToFit="1"/>
      <protection/>
    </xf>
    <xf numFmtId="49" fontId="111" fillId="0" borderId="24" xfId="95" applyNumberFormat="1" applyFont="1" applyBorder="1" applyAlignment="1">
      <alignment horizontal="center" vertical="center"/>
      <protection/>
    </xf>
    <xf numFmtId="49" fontId="113" fillId="62" borderId="38" xfId="95" applyNumberFormat="1" applyFont="1" applyFill="1" applyBorder="1" applyAlignment="1">
      <alignment horizontal="center" vertical="center"/>
      <protection/>
    </xf>
    <xf numFmtId="49" fontId="113" fillId="62" borderId="55" xfId="95" applyNumberFormat="1" applyFont="1" applyFill="1" applyBorder="1" applyAlignment="1">
      <alignment horizontal="center" vertical="center"/>
      <protection/>
    </xf>
    <xf numFmtId="49" fontId="113" fillId="62" borderId="53" xfId="95" applyNumberFormat="1" applyFont="1" applyFill="1" applyBorder="1" applyAlignment="1">
      <alignment horizontal="center" vertical="center"/>
      <protection/>
    </xf>
    <xf numFmtId="49" fontId="113" fillId="62" borderId="39" xfId="95" applyNumberFormat="1" applyFont="1" applyFill="1" applyBorder="1" applyAlignment="1">
      <alignment horizontal="center" vertical="center"/>
      <protection/>
    </xf>
    <xf numFmtId="49" fontId="113" fillId="62" borderId="33" xfId="95" applyNumberFormat="1" applyFont="1" applyFill="1" applyBorder="1" applyAlignment="1">
      <alignment horizontal="center" vertical="center"/>
      <protection/>
    </xf>
    <xf numFmtId="49" fontId="113" fillId="62" borderId="41" xfId="95" applyNumberFormat="1" applyFont="1" applyFill="1" applyBorder="1" applyAlignment="1">
      <alignment horizontal="center" vertical="center"/>
      <protection/>
    </xf>
    <xf numFmtId="49" fontId="121" fillId="0" borderId="38" xfId="95" applyNumberFormat="1" applyFont="1" applyBorder="1" applyAlignment="1">
      <alignment horizontal="center" vertical="center"/>
      <protection/>
    </xf>
    <xf numFmtId="49" fontId="121" fillId="0" borderId="55" xfId="95" applyNumberFormat="1" applyFont="1" applyBorder="1" applyAlignment="1">
      <alignment horizontal="center" vertical="center"/>
      <protection/>
    </xf>
    <xf numFmtId="49" fontId="121" fillId="0" borderId="53" xfId="95" applyNumberFormat="1" applyFont="1" applyBorder="1" applyAlignment="1">
      <alignment horizontal="center" vertical="center"/>
      <protection/>
    </xf>
    <xf numFmtId="49" fontId="121" fillId="0" borderId="36" xfId="95" applyNumberFormat="1" applyFont="1" applyBorder="1" applyAlignment="1">
      <alignment horizontal="center" vertical="center"/>
      <protection/>
    </xf>
    <xf numFmtId="49" fontId="121" fillId="0" borderId="48" xfId="95" applyNumberFormat="1" applyFont="1" applyBorder="1" applyAlignment="1">
      <alignment horizontal="center" vertical="center"/>
      <protection/>
    </xf>
    <xf numFmtId="49" fontId="121" fillId="0" borderId="50" xfId="95" applyNumberFormat="1" applyFont="1" applyBorder="1" applyAlignment="1">
      <alignment horizontal="center" vertical="center"/>
      <protection/>
    </xf>
    <xf numFmtId="49" fontId="121" fillId="0" borderId="49" xfId="95" applyNumberFormat="1" applyFont="1" applyBorder="1" applyAlignment="1">
      <alignment horizontal="center" vertical="center"/>
      <protection/>
    </xf>
    <xf numFmtId="0" fontId="113" fillId="0" borderId="40" xfId="95" applyBorder="1" applyAlignment="1">
      <alignment horizontal="center" vertical="center"/>
      <protection/>
    </xf>
    <xf numFmtId="0" fontId="113" fillId="0" borderId="34" xfId="95" applyBorder="1" applyAlignment="1">
      <alignment horizontal="center" vertical="center"/>
      <protection/>
    </xf>
    <xf numFmtId="0" fontId="1" fillId="57" borderId="40" xfId="91" applyNumberFormat="1" applyFont="1" applyFill="1" applyBorder="1" applyAlignment="1">
      <alignment horizontal="center" vertical="center"/>
      <protection/>
    </xf>
    <xf numFmtId="49" fontId="1" fillId="57" borderId="34" xfId="91" applyNumberFormat="1" applyFont="1" applyFill="1" applyBorder="1" applyAlignment="1">
      <alignment horizontal="center" vertical="center"/>
      <protection/>
    </xf>
    <xf numFmtId="49" fontId="121" fillId="0" borderId="37" xfId="95" applyNumberFormat="1" applyFont="1" applyBorder="1" applyAlignment="1">
      <alignment horizontal="center" vertical="center"/>
      <protection/>
    </xf>
    <xf numFmtId="49" fontId="143" fillId="0" borderId="38" xfId="95" applyNumberFormat="1" applyFont="1" applyBorder="1" applyAlignment="1">
      <alignment horizontal="center" vertical="center"/>
      <protection/>
    </xf>
    <xf numFmtId="49" fontId="143" fillId="0" borderId="53" xfId="95" applyNumberFormat="1" applyFont="1" applyBorder="1" applyAlignment="1">
      <alignment horizontal="center" vertical="center"/>
      <protection/>
    </xf>
    <xf numFmtId="49" fontId="143" fillId="0" borderId="39" xfId="95" applyNumberFormat="1" applyFont="1" applyBorder="1" applyAlignment="1">
      <alignment horizontal="center" vertical="center"/>
      <protection/>
    </xf>
    <xf numFmtId="49" fontId="143" fillId="0" borderId="41" xfId="95" applyNumberFormat="1" applyFont="1" applyBorder="1" applyAlignment="1">
      <alignment horizontal="center" vertical="center"/>
      <protection/>
    </xf>
    <xf numFmtId="49" fontId="132" fillId="0" borderId="40" xfId="95" applyNumberFormat="1" applyFont="1" applyBorder="1" applyAlignment="1">
      <alignment horizontal="center" vertical="center"/>
      <protection/>
    </xf>
    <xf numFmtId="49" fontId="132" fillId="0" borderId="34" xfId="95" applyNumberFormat="1" applyFont="1" applyBorder="1" applyAlignment="1">
      <alignment horizontal="center" vertical="center"/>
      <protection/>
    </xf>
    <xf numFmtId="0" fontId="11" fillId="0" borderId="0" xfId="91" applyFont="1" applyAlignment="1">
      <alignment horizontal="center"/>
      <protection/>
    </xf>
    <xf numFmtId="0" fontId="43" fillId="0" borderId="0" xfId="91" applyFont="1" applyAlignment="1">
      <alignment horizontal="center"/>
      <protection/>
    </xf>
    <xf numFmtId="49" fontId="113" fillId="62" borderId="77" xfId="95" applyNumberFormat="1" applyFont="1" applyFill="1" applyBorder="1" applyAlignment="1">
      <alignment horizontal="center" vertical="center"/>
      <protection/>
    </xf>
    <xf numFmtId="49" fontId="113" fillId="62" borderId="0" xfId="95" applyNumberFormat="1" applyFont="1" applyFill="1" applyBorder="1" applyAlignment="1">
      <alignment horizontal="center" vertical="center"/>
      <protection/>
    </xf>
    <xf numFmtId="49" fontId="113" fillId="62" borderId="65" xfId="95" applyNumberFormat="1" applyFont="1" applyFill="1" applyBorder="1" applyAlignment="1">
      <alignment horizontal="center" vertical="center"/>
      <protection/>
    </xf>
    <xf numFmtId="0" fontId="42" fillId="57" borderId="40" xfId="91" applyNumberFormat="1" applyFont="1" applyFill="1" applyBorder="1" applyAlignment="1">
      <alignment horizontal="center" vertical="center"/>
      <protection/>
    </xf>
    <xf numFmtId="49" fontId="42" fillId="57" borderId="34" xfId="91" applyNumberFormat="1" applyFont="1" applyFill="1" applyBorder="1" applyAlignment="1">
      <alignment horizontal="center" vertical="center"/>
      <protection/>
    </xf>
    <xf numFmtId="49" fontId="121" fillId="0" borderId="48" xfId="95" applyNumberFormat="1" applyFont="1" applyBorder="1" applyAlignment="1" applyProtection="1">
      <alignment horizontal="center" vertical="center"/>
      <protection/>
    </xf>
    <xf numFmtId="49" fontId="121" fillId="0" borderId="50" xfId="95" applyNumberFormat="1" applyFont="1" applyBorder="1" applyAlignment="1" applyProtection="1">
      <alignment horizontal="center" vertical="center"/>
      <protection/>
    </xf>
    <xf numFmtId="49" fontId="121" fillId="0" borderId="49" xfId="95" applyNumberFormat="1" applyFont="1" applyBorder="1" applyAlignment="1" applyProtection="1">
      <alignment horizontal="center" vertical="center"/>
      <protection/>
    </xf>
    <xf numFmtId="0" fontId="134" fillId="0" borderId="26" xfId="95" applyFont="1" applyBorder="1" applyAlignment="1">
      <alignment horizontal="center" vertical="center"/>
      <protection/>
    </xf>
    <xf numFmtId="0" fontId="130" fillId="0" borderId="37" xfId="95" applyFont="1" applyBorder="1" applyAlignment="1">
      <alignment horizontal="center" vertical="center"/>
      <protection/>
    </xf>
    <xf numFmtId="0" fontId="130" fillId="0" borderId="26" xfId="95" applyFont="1" applyBorder="1" applyAlignment="1">
      <alignment horizontal="center" vertical="center"/>
      <protection/>
    </xf>
    <xf numFmtId="0" fontId="130" fillId="0" borderId="36" xfId="95" applyFont="1" applyBorder="1" applyAlignment="1">
      <alignment horizontal="center" vertical="center"/>
      <protection/>
    </xf>
    <xf numFmtId="0" fontId="18" fillId="0" borderId="0" xfId="91" applyFont="1" applyAlignment="1">
      <alignment horizontal="right"/>
      <protection/>
    </xf>
    <xf numFmtId="0" fontId="131" fillId="0" borderId="37" xfId="95" applyFont="1" applyBorder="1" applyAlignment="1">
      <alignment horizontal="center"/>
      <protection/>
    </xf>
    <xf numFmtId="0" fontId="131" fillId="0" borderId="36" xfId="95" applyFont="1" applyBorder="1" applyAlignment="1">
      <alignment horizontal="center"/>
      <protection/>
    </xf>
    <xf numFmtId="0" fontId="134" fillId="0" borderId="26" xfId="95" applyFont="1" applyBorder="1" applyAlignment="1">
      <alignment horizontal="center"/>
      <protection/>
    </xf>
    <xf numFmtId="0" fontId="113" fillId="57" borderId="38" xfId="95" applyNumberFormat="1" applyFill="1" applyBorder="1" applyAlignment="1">
      <alignment horizontal="center" vertical="center"/>
      <protection/>
    </xf>
    <xf numFmtId="0" fontId="113" fillId="57" borderId="39" xfId="95" applyNumberFormat="1" applyFill="1" applyBorder="1" applyAlignment="1">
      <alignment horizontal="center" vertical="center"/>
      <protection/>
    </xf>
    <xf numFmtId="0" fontId="121" fillId="0" borderId="48" xfId="95" applyFont="1" applyBorder="1" applyAlignment="1">
      <alignment horizontal="center" vertical="center"/>
      <protection/>
    </xf>
    <xf numFmtId="0" fontId="121" fillId="0" borderId="50" xfId="95" applyFont="1" applyBorder="1" applyAlignment="1">
      <alignment horizontal="center" vertical="center"/>
      <protection/>
    </xf>
    <xf numFmtId="0" fontId="121" fillId="0" borderId="49" xfId="95" applyFont="1" applyBorder="1" applyAlignment="1">
      <alignment horizontal="center" vertical="center"/>
      <protection/>
    </xf>
    <xf numFmtId="0" fontId="111" fillId="0" borderId="40" xfId="95" applyFont="1" applyBorder="1" applyAlignment="1">
      <alignment horizontal="center" vertical="center"/>
      <protection/>
    </xf>
    <xf numFmtId="0" fontId="111" fillId="0" borderId="34" xfId="95" applyFont="1" applyBorder="1" applyAlignment="1">
      <alignment horizontal="center" vertical="center"/>
      <protection/>
    </xf>
    <xf numFmtId="0" fontId="133" fillId="0" borderId="40" xfId="95" applyFont="1" applyBorder="1" applyAlignment="1">
      <alignment horizontal="center" vertical="center"/>
      <protection/>
    </xf>
    <xf numFmtId="0" fontId="133" fillId="0" borderId="34" xfId="95" applyFont="1" applyBorder="1" applyAlignment="1">
      <alignment horizontal="center" vertical="center"/>
      <protection/>
    </xf>
    <xf numFmtId="0" fontId="143" fillId="0" borderId="38" xfId="95" applyFont="1" applyBorder="1" applyAlignment="1">
      <alignment horizontal="center" vertical="center"/>
      <protection/>
    </xf>
    <xf numFmtId="0" fontId="143" fillId="0" borderId="53" xfId="95" applyFont="1" applyBorder="1" applyAlignment="1">
      <alignment horizontal="center" vertical="center"/>
      <protection/>
    </xf>
    <xf numFmtId="0" fontId="143" fillId="0" borderId="39" xfId="95" applyFont="1" applyBorder="1" applyAlignment="1">
      <alignment horizontal="center" vertical="center"/>
      <protection/>
    </xf>
    <xf numFmtId="0" fontId="143" fillId="0" borderId="41" xfId="95" applyFont="1" applyBorder="1" applyAlignment="1">
      <alignment horizontal="center" vertical="center"/>
      <protection/>
    </xf>
    <xf numFmtId="0" fontId="132" fillId="0" borderId="40" xfId="95" applyFont="1" applyBorder="1" applyAlignment="1">
      <alignment horizontal="center" vertical="center"/>
      <protection/>
    </xf>
    <xf numFmtId="0" fontId="132" fillId="0" borderId="34" xfId="95" applyFont="1" applyBorder="1" applyAlignment="1">
      <alignment horizontal="center" vertical="center"/>
      <protection/>
    </xf>
    <xf numFmtId="49" fontId="133" fillId="0" borderId="40" xfId="95" applyNumberFormat="1" applyFont="1" applyBorder="1" applyAlignment="1">
      <alignment horizontal="center" vertical="center"/>
      <protection/>
    </xf>
    <xf numFmtId="49" fontId="133" fillId="0" borderId="34" xfId="95" applyNumberFormat="1" applyFont="1" applyBorder="1" applyAlignment="1">
      <alignment horizontal="center" vertical="center"/>
      <protection/>
    </xf>
    <xf numFmtId="49" fontId="0" fillId="57" borderId="34" xfId="91" applyNumberFormat="1" applyFill="1" applyBorder="1" applyAlignment="1">
      <alignment horizontal="center" vertical="center"/>
      <protection/>
    </xf>
    <xf numFmtId="49" fontId="113" fillId="62" borderId="0" xfId="95" applyNumberFormat="1" applyFont="1" applyFill="1" applyAlignment="1">
      <alignment horizontal="center" vertical="center"/>
      <protection/>
    </xf>
    <xf numFmtId="0" fontId="113" fillId="62" borderId="38" xfId="95" applyFont="1" applyFill="1" applyBorder="1" applyAlignment="1">
      <alignment horizontal="center" vertical="center"/>
      <protection/>
    </xf>
    <xf numFmtId="0" fontId="113" fillId="62" borderId="55" xfId="95" applyFont="1" applyFill="1" applyBorder="1" applyAlignment="1">
      <alignment horizontal="center" vertical="center"/>
      <protection/>
    </xf>
    <xf numFmtId="0" fontId="113" fillId="62" borderId="53" xfId="95" applyFont="1" applyFill="1" applyBorder="1" applyAlignment="1">
      <alignment horizontal="center" vertical="center"/>
      <protection/>
    </xf>
    <xf numFmtId="0" fontId="113" fillId="62" borderId="39" xfId="95" applyFont="1" applyFill="1" applyBorder="1" applyAlignment="1">
      <alignment horizontal="center" vertical="center"/>
      <protection/>
    </xf>
    <xf numFmtId="0" fontId="113" fillId="62" borderId="33" xfId="95" applyFont="1" applyFill="1" applyBorder="1" applyAlignment="1">
      <alignment horizontal="center" vertical="center"/>
      <protection/>
    </xf>
    <xf numFmtId="0" fontId="113" fillId="62" borderId="41" xfId="95" applyFont="1" applyFill="1" applyBorder="1" applyAlignment="1">
      <alignment horizontal="center" vertical="center"/>
      <protection/>
    </xf>
    <xf numFmtId="49" fontId="121" fillId="62" borderId="38" xfId="95" applyNumberFormat="1" applyFont="1" applyFill="1" applyBorder="1" applyAlignment="1">
      <alignment horizontal="center" vertical="center"/>
      <protection/>
    </xf>
    <xf numFmtId="49" fontId="121" fillId="62" borderId="55" xfId="95" applyNumberFormat="1" applyFont="1" applyFill="1" applyBorder="1" applyAlignment="1">
      <alignment horizontal="center" vertical="center"/>
      <protection/>
    </xf>
    <xf numFmtId="49" fontId="121" fillId="62" borderId="53" xfId="95" applyNumberFormat="1" applyFont="1" applyFill="1" applyBorder="1" applyAlignment="1">
      <alignment horizontal="center" vertical="center"/>
      <protection/>
    </xf>
    <xf numFmtId="49" fontId="121" fillId="62" borderId="39" xfId="95" applyNumberFormat="1" applyFont="1" applyFill="1" applyBorder="1" applyAlignment="1">
      <alignment horizontal="center" vertical="center"/>
      <protection/>
    </xf>
    <xf numFmtId="49" fontId="121" fillId="62" borderId="33" xfId="95" applyNumberFormat="1" applyFont="1" applyFill="1" applyBorder="1" applyAlignment="1">
      <alignment horizontal="center" vertical="center"/>
      <protection/>
    </xf>
    <xf numFmtId="49" fontId="121" fillId="62" borderId="41" xfId="95" applyNumberFormat="1" applyFont="1" applyFill="1" applyBorder="1" applyAlignment="1">
      <alignment horizontal="center" vertical="center"/>
      <protection/>
    </xf>
    <xf numFmtId="0" fontId="111" fillId="0" borderId="24" xfId="95" applyFont="1" applyBorder="1" applyAlignment="1">
      <alignment horizontal="center" vertical="center"/>
      <protection/>
    </xf>
    <xf numFmtId="49" fontId="121" fillId="55" borderId="48" xfId="95" applyNumberFormat="1" applyFont="1" applyFill="1" applyBorder="1" applyAlignment="1">
      <alignment horizontal="center" vertical="center"/>
      <protection/>
    </xf>
    <xf numFmtId="49" fontId="121" fillId="55" borderId="50" xfId="95" applyNumberFormat="1" applyFont="1" applyFill="1" applyBorder="1" applyAlignment="1">
      <alignment horizontal="center" vertical="center"/>
      <protection/>
    </xf>
    <xf numFmtId="49" fontId="121" fillId="55" borderId="49" xfId="95" applyNumberFormat="1" applyFont="1" applyFill="1" applyBorder="1" applyAlignment="1">
      <alignment horizontal="center" vertical="center"/>
      <protection/>
    </xf>
    <xf numFmtId="0" fontId="121" fillId="62" borderId="38" xfId="95" applyFont="1" applyFill="1" applyBorder="1" applyAlignment="1">
      <alignment horizontal="center" vertical="center"/>
      <protection/>
    </xf>
    <xf numFmtId="0" fontId="121" fillId="62" borderId="55" xfId="95" applyFont="1" applyFill="1" applyBorder="1" applyAlignment="1">
      <alignment horizontal="center" vertical="center"/>
      <protection/>
    </xf>
    <xf numFmtId="0" fontId="121" fillId="62" borderId="53" xfId="95" applyFont="1" applyFill="1" applyBorder="1" applyAlignment="1">
      <alignment horizontal="center" vertical="center"/>
      <protection/>
    </xf>
    <xf numFmtId="0" fontId="121" fillId="62" borderId="39" xfId="95" applyFont="1" applyFill="1" applyBorder="1" applyAlignment="1">
      <alignment horizontal="center" vertical="center"/>
      <protection/>
    </xf>
    <xf numFmtId="0" fontId="121" fillId="62" borderId="33" xfId="95" applyFont="1" applyFill="1" applyBorder="1" applyAlignment="1">
      <alignment horizontal="center" vertical="center"/>
      <protection/>
    </xf>
    <xf numFmtId="0" fontId="121" fillId="62" borderId="41" xfId="95" applyFont="1" applyFill="1" applyBorder="1" applyAlignment="1">
      <alignment horizontal="center" vertical="center"/>
      <protection/>
    </xf>
    <xf numFmtId="0" fontId="136" fillId="0" borderId="26" xfId="95" applyFont="1" applyBorder="1" applyAlignment="1">
      <alignment horizontal="center" vertical="center"/>
      <protection/>
    </xf>
    <xf numFmtId="0" fontId="144" fillId="0" borderId="38" xfId="95" applyFont="1" applyBorder="1" applyAlignment="1">
      <alignment horizontal="center" vertical="center"/>
      <protection/>
    </xf>
    <xf numFmtId="0" fontId="144" fillId="0" borderId="53" xfId="95" applyFont="1" applyBorder="1" applyAlignment="1">
      <alignment horizontal="center" vertical="center"/>
      <protection/>
    </xf>
    <xf numFmtId="0" fontId="144" fillId="0" borderId="39" xfId="95" applyFont="1" applyBorder="1" applyAlignment="1">
      <alignment horizontal="center" vertical="center"/>
      <protection/>
    </xf>
    <xf numFmtId="0" fontId="144" fillId="0" borderId="41" xfId="95" applyFont="1" applyBorder="1" applyAlignment="1">
      <alignment horizontal="center" vertical="center"/>
      <protection/>
    </xf>
    <xf numFmtId="0" fontId="136" fillId="0" borderId="26" xfId="95" applyFont="1" applyBorder="1" applyAlignment="1">
      <alignment horizontal="center"/>
      <protection/>
    </xf>
    <xf numFmtId="0" fontId="44" fillId="0" borderId="0" xfId="0" applyFont="1" applyAlignment="1">
      <alignment horizontal="center"/>
    </xf>
    <xf numFmtId="0" fontId="44" fillId="0" borderId="61" xfId="0" applyFont="1" applyBorder="1" applyAlignment="1">
      <alignment horizontal="center"/>
    </xf>
    <xf numFmtId="0" fontId="81" fillId="0" borderId="0" xfId="91" applyFont="1" applyFill="1" applyBorder="1" applyAlignment="1">
      <alignment horizontal="center" vertical="center"/>
      <protection/>
    </xf>
    <xf numFmtId="0" fontId="15" fillId="55" borderId="0" xfId="91" applyFont="1" applyFill="1" applyAlignment="1">
      <alignment horizontal="center"/>
      <protection/>
    </xf>
    <xf numFmtId="0" fontId="81" fillId="0" borderId="0" xfId="0" applyFont="1" applyAlignment="1">
      <alignment horizontal="center"/>
    </xf>
    <xf numFmtId="49" fontId="58" fillId="0" borderId="0" xfId="0" applyNumberFormat="1" applyFont="1" applyAlignment="1">
      <alignment horizontal="center"/>
    </xf>
    <xf numFmtId="49" fontId="61" fillId="0" borderId="0" xfId="0" applyNumberFormat="1" applyFont="1" applyAlignment="1">
      <alignment horizontal="center"/>
    </xf>
    <xf numFmtId="49" fontId="60" fillId="0" borderId="0" xfId="0" applyNumberFormat="1" applyFont="1" applyAlignment="1">
      <alignment horizontal="center"/>
    </xf>
    <xf numFmtId="49" fontId="46" fillId="0" borderId="0" xfId="0" applyNumberFormat="1" applyFont="1" applyAlignment="1">
      <alignment horizontal="center"/>
    </xf>
    <xf numFmtId="0" fontId="51" fillId="0" borderId="0" xfId="0" applyFont="1" applyAlignment="1">
      <alignment horizontal="center"/>
    </xf>
    <xf numFmtId="0" fontId="53" fillId="0" borderId="0" xfId="0" applyFont="1" applyAlignment="1">
      <alignment horizontal="right"/>
    </xf>
    <xf numFmtId="0" fontId="54" fillId="0" borderId="0" xfId="0" applyFont="1" applyAlignment="1">
      <alignment horizontal="right"/>
    </xf>
    <xf numFmtId="49" fontId="53" fillId="0" borderId="0" xfId="0" applyNumberFormat="1" applyFont="1" applyAlignment="1">
      <alignment horizontal="right"/>
    </xf>
    <xf numFmtId="0" fontId="46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62" fillId="0" borderId="0" xfId="0" applyFont="1" applyAlignment="1">
      <alignment horizontal="center"/>
    </xf>
    <xf numFmtId="49" fontId="15" fillId="0" borderId="0" xfId="0" applyNumberFormat="1" applyFont="1" applyAlignment="1">
      <alignment horizontal="center"/>
    </xf>
    <xf numFmtId="0" fontId="73" fillId="55" borderId="0" xfId="91" applyFont="1" applyFill="1" applyBorder="1" applyAlignment="1">
      <alignment horizontal="center"/>
      <protection/>
    </xf>
    <xf numFmtId="49" fontId="19" fillId="0" borderId="78" xfId="91" applyNumberFormat="1" applyFont="1" applyFill="1" applyBorder="1" applyAlignment="1">
      <alignment horizontal="center" vertical="center" wrapText="1"/>
      <protection/>
    </xf>
    <xf numFmtId="49" fontId="19" fillId="0" borderId="79" xfId="91" applyNumberFormat="1" applyFont="1" applyFill="1" applyBorder="1" applyAlignment="1">
      <alignment horizontal="center" vertical="center" wrapText="1"/>
      <protection/>
    </xf>
    <xf numFmtId="0" fontId="44" fillId="0" borderId="0" xfId="0" applyFont="1" applyBorder="1" applyAlignment="1">
      <alignment horizontal="center"/>
    </xf>
    <xf numFmtId="0" fontId="73" fillId="0" borderId="0" xfId="0" applyFont="1" applyAlignment="1">
      <alignment horizontal="center"/>
    </xf>
    <xf numFmtId="0" fontId="18" fillId="0" borderId="0" xfId="91" applyFont="1" applyFill="1" applyBorder="1" applyAlignment="1">
      <alignment horizontal="left" vertical="center"/>
      <protection/>
    </xf>
    <xf numFmtId="49" fontId="12" fillId="0" borderId="26" xfId="91" applyNumberFormat="1" applyFont="1" applyBorder="1" applyAlignment="1">
      <alignment horizontal="center" vertical="center" wrapText="1"/>
      <protection/>
    </xf>
    <xf numFmtId="49" fontId="12" fillId="0" borderId="25" xfId="91" applyNumberFormat="1" applyFont="1" applyBorder="1" applyAlignment="1">
      <alignment horizontal="center" vertical="center" wrapText="1"/>
      <protection/>
    </xf>
    <xf numFmtId="49" fontId="64" fillId="0" borderId="26" xfId="91" applyNumberFormat="1" applyFont="1" applyBorder="1" applyAlignment="1">
      <alignment horizontal="center" vertical="center" wrapText="1"/>
      <protection/>
    </xf>
    <xf numFmtId="49" fontId="64" fillId="0" borderId="25" xfId="91" applyNumberFormat="1" applyFont="1" applyBorder="1" applyAlignment="1">
      <alignment horizontal="center" vertical="center" wrapText="1"/>
      <protection/>
    </xf>
    <xf numFmtId="0" fontId="15" fillId="0" borderId="60" xfId="91" applyFont="1" applyFill="1" applyBorder="1" applyAlignment="1">
      <alignment horizontal="center" vertical="center"/>
      <protection/>
    </xf>
    <xf numFmtId="49" fontId="64" fillId="0" borderId="80" xfId="91" applyNumberFormat="1" applyFont="1" applyBorder="1" applyAlignment="1">
      <alignment horizontal="center" vertical="center" wrapText="1"/>
      <protection/>
    </xf>
    <xf numFmtId="49" fontId="64" fillId="0" borderId="81" xfId="91" applyNumberFormat="1" applyFont="1" applyBorder="1" applyAlignment="1">
      <alignment horizontal="center" vertical="center" wrapText="1"/>
      <protection/>
    </xf>
    <xf numFmtId="49" fontId="64" fillId="0" borderId="82" xfId="91" applyNumberFormat="1" applyFont="1" applyBorder="1" applyAlignment="1">
      <alignment horizontal="center" vertical="center" wrapText="1"/>
      <protection/>
    </xf>
    <xf numFmtId="0" fontId="18" fillId="0" borderId="80" xfId="91" applyFont="1" applyFill="1" applyBorder="1" applyAlignment="1">
      <alignment horizontal="center" vertical="center"/>
      <protection/>
    </xf>
    <xf numFmtId="0" fontId="18" fillId="0" borderId="81" xfId="91" applyFont="1" applyFill="1" applyBorder="1" applyAlignment="1">
      <alignment horizontal="center" vertical="center"/>
      <protection/>
    </xf>
    <xf numFmtId="0" fontId="18" fillId="0" borderId="82" xfId="91" applyFont="1" applyFill="1" applyBorder="1" applyAlignment="1">
      <alignment horizontal="center" vertical="center"/>
      <protection/>
    </xf>
    <xf numFmtId="0" fontId="73" fillId="0" borderId="0" xfId="91" applyFont="1" applyFill="1" applyAlignment="1">
      <alignment horizontal="center"/>
      <protection/>
    </xf>
    <xf numFmtId="0" fontId="44" fillId="0" borderId="0" xfId="91" applyFont="1" applyFill="1" applyBorder="1" applyAlignment="1">
      <alignment horizontal="center"/>
      <protection/>
    </xf>
    <xf numFmtId="49" fontId="19" fillId="0" borderId="33" xfId="91" applyNumberFormat="1" applyFont="1" applyBorder="1" applyAlignment="1">
      <alignment horizontal="center" vertical="center" wrapText="1"/>
      <protection/>
    </xf>
    <xf numFmtId="49" fontId="19" fillId="0" borderId="23" xfId="91" applyNumberFormat="1" applyFont="1" applyBorder="1" applyAlignment="1">
      <alignment horizontal="center" vertical="center" wrapText="1"/>
      <protection/>
    </xf>
    <xf numFmtId="0" fontId="18" fillId="55" borderId="26" xfId="91" applyFont="1" applyFill="1" applyBorder="1" applyAlignment="1">
      <alignment horizontal="center"/>
      <protection/>
    </xf>
    <xf numFmtId="0" fontId="18" fillId="55" borderId="25" xfId="91" applyFont="1" applyFill="1" applyBorder="1" applyAlignment="1">
      <alignment horizontal="center"/>
      <protection/>
    </xf>
    <xf numFmtId="0" fontId="15" fillId="55" borderId="26" xfId="91" applyFont="1" applyFill="1" applyBorder="1" applyAlignment="1">
      <alignment horizontal="center"/>
      <protection/>
    </xf>
    <xf numFmtId="0" fontId="15" fillId="55" borderId="25" xfId="91" applyFont="1" applyFill="1" applyBorder="1" applyAlignment="1">
      <alignment horizontal="center"/>
      <protection/>
    </xf>
    <xf numFmtId="49" fontId="19" fillId="0" borderId="26" xfId="91" applyNumberFormat="1" applyFont="1" applyBorder="1" applyAlignment="1">
      <alignment horizontal="center" vertical="center" wrapText="1"/>
      <protection/>
    </xf>
    <xf numFmtId="49" fontId="19" fillId="0" borderId="25" xfId="91" applyNumberFormat="1" applyFont="1" applyBorder="1" applyAlignment="1">
      <alignment horizontal="center" vertical="center" wrapText="1"/>
      <protection/>
    </xf>
    <xf numFmtId="0" fontId="15" fillId="55" borderId="26" xfId="91" applyNumberFormat="1" applyFont="1" applyFill="1" applyBorder="1" applyAlignment="1">
      <alignment horizontal="center" vertical="center"/>
      <protection/>
    </xf>
    <xf numFmtId="0" fontId="15" fillId="55" borderId="25" xfId="91" applyNumberFormat="1" applyFont="1" applyFill="1" applyBorder="1" applyAlignment="1">
      <alignment horizontal="center" vertical="center"/>
      <protection/>
    </xf>
    <xf numFmtId="49" fontId="65" fillId="0" borderId="0" xfId="91" applyNumberFormat="1" applyFont="1" applyBorder="1" applyAlignment="1">
      <alignment horizontal="center" vertical="center" wrapText="1"/>
      <protection/>
    </xf>
    <xf numFmtId="49" fontId="68" fillId="0" borderId="37" xfId="0" applyNumberFormat="1" applyFont="1" applyBorder="1" applyAlignment="1">
      <alignment horizontal="center" vertical="center"/>
    </xf>
    <xf numFmtId="49" fontId="68" fillId="0" borderId="26" xfId="0" applyNumberFormat="1" applyFont="1" applyBorder="1" applyAlignment="1">
      <alignment horizontal="center" vertical="center"/>
    </xf>
    <xf numFmtId="49" fontId="68" fillId="0" borderId="36" xfId="0" applyNumberFormat="1" applyFont="1" applyBorder="1" applyAlignment="1">
      <alignment horizontal="center" vertical="center"/>
    </xf>
    <xf numFmtId="49" fontId="68" fillId="0" borderId="39" xfId="0" applyNumberFormat="1" applyFont="1" applyBorder="1" applyAlignment="1">
      <alignment horizontal="center" vertical="center"/>
    </xf>
    <xf numFmtId="49" fontId="68" fillId="0" borderId="33" xfId="0" applyNumberFormat="1" applyFont="1" applyBorder="1" applyAlignment="1">
      <alignment horizontal="center" vertical="center"/>
    </xf>
    <xf numFmtId="49" fontId="68" fillId="0" borderId="41" xfId="0" applyNumberFormat="1" applyFont="1" applyBorder="1" applyAlignment="1">
      <alignment horizontal="center" vertical="center"/>
    </xf>
    <xf numFmtId="49" fontId="42" fillId="0" borderId="40" xfId="0" applyNumberFormat="1" applyFont="1" applyBorder="1" applyAlignment="1">
      <alignment horizontal="center" vertical="center"/>
    </xf>
    <xf numFmtId="49" fontId="42" fillId="0" borderId="34" xfId="0" applyNumberFormat="1" applyFont="1" applyBorder="1" applyAlignment="1">
      <alignment horizontal="center" vertical="center"/>
    </xf>
    <xf numFmtId="0" fontId="42" fillId="19" borderId="40" xfId="0" applyNumberFormat="1" applyFont="1" applyFill="1" applyBorder="1" applyAlignment="1">
      <alignment horizontal="center" vertical="center"/>
    </xf>
    <xf numFmtId="0" fontId="0" fillId="19" borderId="34" xfId="0" applyNumberFormat="1" applyFill="1" applyBorder="1" applyAlignment="1">
      <alignment horizontal="center" vertical="center"/>
    </xf>
    <xf numFmtId="49" fontId="70" fillId="0" borderId="40" xfId="0" applyNumberFormat="1" applyFont="1" applyBorder="1" applyAlignment="1">
      <alignment horizontal="left" vertical="center"/>
    </xf>
    <xf numFmtId="49" fontId="70" fillId="0" borderId="34" xfId="0" applyNumberFormat="1" applyFont="1" applyBorder="1" applyAlignment="1">
      <alignment horizontal="left" vertical="center"/>
    </xf>
    <xf numFmtId="49" fontId="42" fillId="59" borderId="40" xfId="0" applyNumberFormat="1" applyFont="1" applyFill="1" applyBorder="1" applyAlignment="1">
      <alignment horizontal="center" vertical="center"/>
    </xf>
    <xf numFmtId="49" fontId="0" fillId="59" borderId="34" xfId="0" applyNumberFormat="1" applyFill="1" applyBorder="1" applyAlignment="1">
      <alignment horizontal="center" vertical="center"/>
    </xf>
    <xf numFmtId="0" fontId="70" fillId="0" borderId="40" xfId="0" applyNumberFormat="1" applyFont="1" applyBorder="1" applyAlignment="1">
      <alignment horizontal="left" vertical="center" wrapText="1"/>
    </xf>
    <xf numFmtId="0" fontId="71" fillId="0" borderId="34" xfId="0" applyFont="1" applyBorder="1" applyAlignment="1">
      <alignment vertical="center" wrapText="1"/>
    </xf>
    <xf numFmtId="49" fontId="12" fillId="0" borderId="40" xfId="0" applyNumberFormat="1" applyFont="1" applyBorder="1" applyAlignment="1">
      <alignment horizontal="center" vertical="center"/>
    </xf>
    <xf numFmtId="49" fontId="12" fillId="0" borderId="34" xfId="0" applyNumberFormat="1" applyFont="1" applyBorder="1" applyAlignment="1">
      <alignment horizontal="center" vertical="center"/>
    </xf>
    <xf numFmtId="0" fontId="42" fillId="0" borderId="40" xfId="0" applyNumberFormat="1" applyFont="1" applyBorder="1" applyAlignment="1">
      <alignment horizontal="center" vertical="center"/>
    </xf>
    <xf numFmtId="0" fontId="42" fillId="0" borderId="34" xfId="0" applyNumberFormat="1" applyFont="1" applyBorder="1" applyAlignment="1">
      <alignment horizontal="center" vertical="center"/>
    </xf>
    <xf numFmtId="0" fontId="66" fillId="0" borderId="0" xfId="0" applyFont="1" applyAlignment="1">
      <alignment horizontal="center" vertical="center"/>
    </xf>
    <xf numFmtId="0" fontId="70" fillId="0" borderId="40" xfId="0" applyNumberFormat="1" applyFont="1" applyBorder="1" applyAlignment="1">
      <alignment horizontal="left" vertical="center"/>
    </xf>
    <xf numFmtId="0" fontId="71" fillId="0" borderId="34" xfId="0" applyFont="1" applyBorder="1" applyAlignment="1">
      <alignment vertical="center"/>
    </xf>
    <xf numFmtId="49" fontId="69" fillId="0" borderId="33" xfId="0" applyNumberFormat="1" applyFont="1" applyBorder="1" applyAlignment="1">
      <alignment horizontal="center" vertical="center"/>
    </xf>
    <xf numFmtId="49" fontId="42" fillId="19" borderId="40" xfId="0" applyNumberFormat="1" applyFont="1" applyFill="1" applyBorder="1" applyAlignment="1">
      <alignment horizontal="center" vertical="center"/>
    </xf>
    <xf numFmtId="49" fontId="0" fillId="19" borderId="34" xfId="0" applyNumberFormat="1" applyFill="1" applyBorder="1" applyAlignment="1">
      <alignment horizontal="center" vertical="center"/>
    </xf>
    <xf numFmtId="0" fontId="19" fillId="0" borderId="40" xfId="0" applyNumberFormat="1" applyFont="1" applyBorder="1" applyAlignment="1">
      <alignment horizontal="left" vertical="center"/>
    </xf>
    <xf numFmtId="0" fontId="15" fillId="0" borderId="34" xfId="0" applyFont="1" applyBorder="1" applyAlignment="1">
      <alignment vertical="center"/>
    </xf>
    <xf numFmtId="0" fontId="42" fillId="0" borderId="53" xfId="0" applyNumberFormat="1" applyFont="1" applyBorder="1" applyAlignment="1">
      <alignment horizontal="center" vertical="center"/>
    </xf>
    <xf numFmtId="0" fontId="42" fillId="0" borderId="41" xfId="0" applyNumberFormat="1" applyFont="1" applyBorder="1" applyAlignment="1">
      <alignment horizontal="center" vertical="center"/>
    </xf>
    <xf numFmtId="49" fontId="70" fillId="0" borderId="40" xfId="0" applyNumberFormat="1" applyFont="1" applyBorder="1" applyAlignment="1">
      <alignment horizontal="left" vertical="center" wrapText="1"/>
    </xf>
    <xf numFmtId="49" fontId="70" fillId="0" borderId="34" xfId="0" applyNumberFormat="1" applyFont="1" applyBorder="1" applyAlignment="1">
      <alignment horizontal="left" vertical="center" wrapText="1"/>
    </xf>
    <xf numFmtId="0" fontId="16" fillId="0" borderId="0" xfId="0" applyFont="1" applyAlignment="1">
      <alignment horizontal="center" vertical="center"/>
    </xf>
    <xf numFmtId="0" fontId="75" fillId="0" borderId="40" xfId="100" applyFont="1" applyBorder="1" applyAlignment="1">
      <alignment horizontal="center" vertical="center"/>
      <protection/>
    </xf>
    <xf numFmtId="0" fontId="75" fillId="0" borderId="34" xfId="100" applyFont="1" applyBorder="1" applyAlignment="1">
      <alignment horizontal="center" vertical="center"/>
      <protection/>
    </xf>
    <xf numFmtId="0" fontId="3" fillId="0" borderId="37" xfId="100" applyFont="1" applyBorder="1" applyAlignment="1">
      <alignment horizontal="center" vertical="center"/>
      <protection/>
    </xf>
    <xf numFmtId="0" fontId="3" fillId="0" borderId="26" xfId="100" applyFont="1" applyBorder="1" applyAlignment="1">
      <alignment horizontal="center" vertical="center"/>
      <protection/>
    </xf>
    <xf numFmtId="0" fontId="3" fillId="0" borderId="36" xfId="100" applyFont="1" applyBorder="1" applyAlignment="1">
      <alignment horizontal="center" vertical="center"/>
      <protection/>
    </xf>
    <xf numFmtId="49" fontId="79" fillId="0" borderId="40" xfId="100" applyNumberFormat="1" applyFont="1" applyBorder="1" applyAlignment="1">
      <alignment horizontal="center" vertical="center"/>
      <protection/>
    </xf>
    <xf numFmtId="49" fontId="79" fillId="0" borderId="34" xfId="100" applyNumberFormat="1" applyFont="1" applyBorder="1" applyAlignment="1">
      <alignment horizontal="center" vertical="center"/>
      <protection/>
    </xf>
    <xf numFmtId="0" fontId="45" fillId="0" borderId="0" xfId="100" applyFont="1" applyAlignment="1">
      <alignment horizontal="center" vertical="center"/>
      <protection/>
    </xf>
    <xf numFmtId="0" fontId="15" fillId="0" borderId="64" xfId="100" applyFont="1" applyBorder="1" applyAlignment="1">
      <alignment horizontal="center"/>
      <protection/>
    </xf>
    <xf numFmtId="0" fontId="74" fillId="0" borderId="0" xfId="100" applyFont="1" applyAlignment="1">
      <alignment horizontal="center"/>
      <protection/>
    </xf>
    <xf numFmtId="0" fontId="74" fillId="0" borderId="0" xfId="100" applyFont="1" applyAlignment="1">
      <alignment/>
      <protection/>
    </xf>
    <xf numFmtId="0" fontId="15" fillId="0" borderId="0" xfId="100" applyFont="1" applyAlignment="1">
      <alignment horizontal="center"/>
      <protection/>
    </xf>
    <xf numFmtId="0" fontId="15" fillId="0" borderId="0" xfId="100" applyFont="1" applyAlignment="1">
      <alignment/>
      <protection/>
    </xf>
    <xf numFmtId="9" fontId="71" fillId="0" borderId="0" xfId="109" applyFont="1" applyAlignment="1">
      <alignment horizontal="center"/>
    </xf>
    <xf numFmtId="0" fontId="3" fillId="0" borderId="32" xfId="100" applyFont="1" applyBorder="1" applyAlignment="1">
      <alignment horizontal="right"/>
      <protection/>
    </xf>
    <xf numFmtId="20" fontId="79" fillId="0" borderId="40" xfId="100" applyNumberFormat="1" applyFont="1" applyBorder="1" applyAlignment="1">
      <alignment horizontal="center" vertical="center"/>
      <protection/>
    </xf>
    <xf numFmtId="0" fontId="79" fillId="0" borderId="34" xfId="100" applyFont="1" applyBorder="1" applyAlignment="1">
      <alignment horizontal="center" vertical="center"/>
      <protection/>
    </xf>
    <xf numFmtId="0" fontId="79" fillId="0" borderId="40" xfId="100" applyFont="1" applyBorder="1" applyAlignment="1">
      <alignment horizontal="center" vertical="center"/>
      <protection/>
    </xf>
    <xf numFmtId="49" fontId="12" fillId="0" borderId="40" xfId="91" applyNumberFormat="1" applyFont="1" applyBorder="1" applyAlignment="1">
      <alignment horizontal="center" vertical="center" wrapText="1"/>
      <protection/>
    </xf>
    <xf numFmtId="49" fontId="12" fillId="0" borderId="34" xfId="91" applyNumberFormat="1" applyFont="1" applyBorder="1" applyAlignment="1">
      <alignment horizontal="center" vertical="center" wrapText="1"/>
      <protection/>
    </xf>
    <xf numFmtId="0" fontId="11" fillId="0" borderId="40" xfId="91" applyNumberFormat="1" applyFont="1" applyBorder="1" applyAlignment="1">
      <alignment horizontal="center" vertical="center"/>
      <protection/>
    </xf>
    <xf numFmtId="0" fontId="11" fillId="0" borderId="34" xfId="91" applyNumberFormat="1" applyFont="1" applyBorder="1" applyAlignment="1">
      <alignment horizontal="center" vertical="center"/>
      <protection/>
    </xf>
    <xf numFmtId="49" fontId="12" fillId="0" borderId="83" xfId="91" applyNumberFormat="1" applyFont="1" applyBorder="1" applyAlignment="1">
      <alignment horizontal="center" vertical="center" wrapText="1"/>
      <protection/>
    </xf>
    <xf numFmtId="0" fontId="11" fillId="0" borderId="83" xfId="91" applyNumberFormat="1" applyFont="1" applyBorder="1" applyAlignment="1">
      <alignment horizontal="center" vertical="center"/>
      <protection/>
    </xf>
    <xf numFmtId="0" fontId="85" fillId="0" borderId="0" xfId="0" applyFont="1" applyBorder="1" applyAlignment="1">
      <alignment horizontal="center" shrinkToFit="1"/>
    </xf>
    <xf numFmtId="0" fontId="85" fillId="0" borderId="0" xfId="0" applyFont="1" applyBorder="1" applyAlignment="1">
      <alignment horizontal="center"/>
    </xf>
    <xf numFmtId="0" fontId="86" fillId="0" borderId="0" xfId="0" applyFont="1" applyBorder="1" applyAlignment="1">
      <alignment horizontal="center"/>
    </xf>
    <xf numFmtId="0" fontId="88" fillId="0" borderId="67" xfId="0" applyFont="1" applyBorder="1" applyAlignment="1">
      <alignment horizontal="center" vertical="top" wrapText="1"/>
    </xf>
    <xf numFmtId="0" fontId="89" fillId="0" borderId="67" xfId="0" applyFont="1" applyBorder="1" applyAlignment="1">
      <alignment vertical="top" wrapText="1"/>
    </xf>
    <xf numFmtId="0" fontId="88" fillId="0" borderId="67" xfId="0" applyFont="1" applyBorder="1" applyAlignment="1">
      <alignment/>
    </xf>
    <xf numFmtId="0" fontId="89" fillId="0" borderId="67" xfId="0" applyFont="1" applyBorder="1" applyAlignment="1">
      <alignment/>
    </xf>
    <xf numFmtId="0" fontId="88" fillId="0" borderId="67" xfId="0" applyFont="1" applyBorder="1" applyAlignment="1">
      <alignment shrinkToFit="1"/>
    </xf>
    <xf numFmtId="0" fontId="89" fillId="0" borderId="67" xfId="0" applyFont="1" applyBorder="1" applyAlignment="1">
      <alignment wrapText="1"/>
    </xf>
    <xf numFmtId="0" fontId="90" fillId="0" borderId="69" xfId="0" applyFont="1" applyBorder="1" applyAlignment="1">
      <alignment wrapText="1" shrinkToFit="1"/>
    </xf>
    <xf numFmtId="0" fontId="91" fillId="0" borderId="67" xfId="0" applyFont="1" applyBorder="1" applyAlignment="1">
      <alignment wrapText="1"/>
    </xf>
    <xf numFmtId="0" fontId="88" fillId="0" borderId="67" xfId="0" applyFont="1" applyBorder="1" applyAlignment="1">
      <alignment horizontal="left" vertical="top" wrapText="1"/>
    </xf>
    <xf numFmtId="0" fontId="91" fillId="0" borderId="67" xfId="0" applyFont="1" applyBorder="1" applyAlignment="1">
      <alignment horizontal="left" vertical="top" wrapText="1"/>
    </xf>
    <xf numFmtId="0" fontId="91" fillId="0" borderId="84" xfId="0" applyFont="1" applyBorder="1" applyAlignment="1" applyProtection="1">
      <alignment wrapText="1"/>
      <protection locked="0"/>
    </xf>
    <xf numFmtId="0" fontId="91" fillId="0" borderId="67" xfId="0" applyFont="1" applyBorder="1" applyAlignment="1" applyProtection="1">
      <alignment wrapText="1"/>
      <protection locked="0"/>
    </xf>
    <xf numFmtId="0" fontId="91" fillId="0" borderId="68" xfId="0" applyFont="1" applyBorder="1" applyAlignment="1">
      <alignment horizontal="left" vertical="top" wrapText="1"/>
    </xf>
    <xf numFmtId="0" fontId="91" fillId="0" borderId="68" xfId="0" applyFont="1" applyBorder="1" applyAlignment="1">
      <alignment horizontal="left" vertical="top" wrapText="1"/>
    </xf>
    <xf numFmtId="0" fontId="90" fillId="0" borderId="0" xfId="0" applyFont="1" applyBorder="1" applyAlignment="1">
      <alignment wrapText="1"/>
    </xf>
    <xf numFmtId="0" fontId="95" fillId="0" borderId="0" xfId="0" applyFont="1" applyBorder="1" applyAlignment="1">
      <alignment horizontal="center"/>
    </xf>
    <xf numFmtId="0" fontId="88" fillId="0" borderId="85" xfId="0" applyFont="1" applyBorder="1" applyAlignment="1">
      <alignment horizontal="center" vertical="top" wrapText="1"/>
    </xf>
  </cellXfs>
  <cellStyles count="104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Normal_WS Groups 1-7" xfId="51"/>
    <cellStyle name="Акцент1" xfId="52"/>
    <cellStyle name="Акцент1 2" xfId="53"/>
    <cellStyle name="Акцент2" xfId="54"/>
    <cellStyle name="Акцент2 2" xfId="55"/>
    <cellStyle name="Акцент3" xfId="56"/>
    <cellStyle name="Акцент3 2" xfId="57"/>
    <cellStyle name="Акцент4" xfId="58"/>
    <cellStyle name="Акцент4 2" xfId="59"/>
    <cellStyle name="Акцент5" xfId="60"/>
    <cellStyle name="Акцент5 2" xfId="61"/>
    <cellStyle name="Акцент6" xfId="62"/>
    <cellStyle name="Акцент6 2" xfId="63"/>
    <cellStyle name="Ввод " xfId="64"/>
    <cellStyle name="Ввод  2" xfId="65"/>
    <cellStyle name="Вывод" xfId="66"/>
    <cellStyle name="Вывод 2" xfId="67"/>
    <cellStyle name="Вычисление" xfId="68"/>
    <cellStyle name="Вычисление 2" xfId="69"/>
    <cellStyle name="Hyperlink" xfId="70"/>
    <cellStyle name="Currency" xfId="71"/>
    <cellStyle name="Currency [0]" xfId="72"/>
    <cellStyle name="Денежный 2" xfId="73"/>
    <cellStyle name="Заголовок 1" xfId="74"/>
    <cellStyle name="Заголовок 1 2" xfId="75"/>
    <cellStyle name="Заголовок 2" xfId="76"/>
    <cellStyle name="Заголовок 2 2" xfId="77"/>
    <cellStyle name="Заголовок 3" xfId="78"/>
    <cellStyle name="Заголовок 3 2" xfId="79"/>
    <cellStyle name="Заголовок 4" xfId="80"/>
    <cellStyle name="Заголовок 4 2" xfId="81"/>
    <cellStyle name="Итог" xfId="82"/>
    <cellStyle name="Итог 2" xfId="83"/>
    <cellStyle name="Контрольная ячейка" xfId="84"/>
    <cellStyle name="Контрольная ячейка 2" xfId="85"/>
    <cellStyle name="Название" xfId="86"/>
    <cellStyle name="Название 2" xfId="87"/>
    <cellStyle name="Нейтральный" xfId="88"/>
    <cellStyle name="Нейтральный 2" xfId="89"/>
    <cellStyle name="Обычный 2" xfId="90"/>
    <cellStyle name="Обычный 2 2" xfId="91"/>
    <cellStyle name="Обычный 2 3" xfId="92"/>
    <cellStyle name="Обычный 3" xfId="93"/>
    <cellStyle name="Обычный 3 2" xfId="94"/>
    <cellStyle name="Обычный 3 3" xfId="95"/>
    <cellStyle name="Обычный 4" xfId="96"/>
    <cellStyle name="Обычный 4 2" xfId="97"/>
    <cellStyle name="Обычный 4 3" xfId="98"/>
    <cellStyle name="Обычный 5" xfId="99"/>
    <cellStyle name="Обычный_All-results-championship-Russia2007" xfId="100"/>
    <cellStyle name="Обычный_Мальчики" xfId="101"/>
    <cellStyle name="Followed Hyperlink" xfId="102"/>
    <cellStyle name="Плохой" xfId="103"/>
    <cellStyle name="Плохой 2" xfId="104"/>
    <cellStyle name="Пояснение" xfId="105"/>
    <cellStyle name="Пояснение 2" xfId="106"/>
    <cellStyle name="Примечание" xfId="107"/>
    <cellStyle name="Примечание 2" xfId="108"/>
    <cellStyle name="Percent" xfId="109"/>
    <cellStyle name="Связанная ячейка" xfId="110"/>
    <cellStyle name="Связанная ячейка 2" xfId="111"/>
    <cellStyle name="Текст предупреждения" xfId="112"/>
    <cellStyle name="Текст предупреждения 2" xfId="113"/>
    <cellStyle name="Comma" xfId="114"/>
    <cellStyle name="Comma [0]" xfId="115"/>
    <cellStyle name="Хороший" xfId="116"/>
    <cellStyle name="Хороший 2" xfId="11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externalLink" Target="externalLinks/externalLink6.xml" /><Relationship Id="rId21" Type="http://schemas.openxmlformats.org/officeDocument/2006/relationships/externalLink" Target="externalLinks/externalLink7.xml" /><Relationship Id="rId22" Type="http://schemas.openxmlformats.org/officeDocument/2006/relationships/externalLink" Target="externalLinks/externalLink8.xml" /><Relationship Id="rId23" Type="http://schemas.openxmlformats.org/officeDocument/2006/relationships/externalLink" Target="externalLinks/externalLink9.xml" /><Relationship Id="rId24" Type="http://schemas.openxmlformats.org/officeDocument/2006/relationships/externalLink" Target="externalLinks/externalLink10.xml" /><Relationship Id="rId25" Type="http://schemas.openxmlformats.org/officeDocument/2006/relationships/externalLink" Target="externalLinks/externalLink11.xml" /><Relationship Id="rId26" Type="http://schemas.openxmlformats.org/officeDocument/2006/relationships/externalLink" Target="externalLinks/externalLink12.xml" /><Relationship Id="rId27" Type="http://schemas.openxmlformats.org/officeDocument/2006/relationships/externalLink" Target="externalLinks/externalLink13.xml" /><Relationship Id="rId28" Type="http://schemas.openxmlformats.org/officeDocument/2006/relationships/externalLink" Target="externalLinks/externalLink14.xml" /><Relationship Id="rId2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1571625</xdr:colOff>
      <xdr:row>3</xdr:row>
      <xdr:rowOff>28575</xdr:rowOff>
    </xdr:from>
    <xdr:to>
      <xdr:col>0</xdr:col>
      <xdr:colOff>4714875</xdr:colOff>
      <xdr:row>15</xdr:row>
      <xdr:rowOff>114300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1625" y="4019550"/>
          <a:ext cx="3143250" cy="3057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e%20und%20Einstellungen\FINK\Lokale%20Einstellungen\Temporary%20Internet%20Files\OLK28\Final%20Entires\GER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17fk\&#1088;&#1086;&#1089;&#1089;&#1080;&#1081;&#1089;&#1082;&#1080;&#1081;%20&#1089;&#1086;&#1102;&#1079;\Dokumente%20und%20Einstellungen\FINK\Lokale%20Einstellungen\Temporary%20Internet%20Files\OLK28\Final%20Entires\GER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8;&#1075;&#1086;&#1088;&#1100;\Downloads\Dokumente%20und%20Einstellungen\FINK\Lokale%20Einstellungen\Temporary%20Internet%20Files\OLK28\Final%20Entires\GER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8;&#1072;&#1073;&#1083;&#1080;&#1094;&#1099;\&#1057;&#1090;&#1091;&#1076;&#1077;&#1085;&#1095;&#1077;&#1089;&#1082;&#1072;&#1103;%20&#1051;&#1080;&#1075;&#1072;%20&#1056;&#1086;&#1089;&#1089;&#1080;&#1080;\&#1058;&#1072;&#1073;&#1083;&#1080;&#1094;&#1099;\&#1057;&#1090;&#1091;&#1076;&#1077;&#1085;&#1095;&#1077;&#1089;&#1082;&#1072;&#1103;%20&#1051;&#1080;&#1075;&#1072;%20&#1056;&#1086;&#1089;&#1089;&#1080;&#1080;\&#1057;&#1090;&#1091;&#1076;&#1051;&#1080;&#1075;&#1072;&#1059;&#1083;&#1100;&#1103;&#1085;&#1086;&#1074;&#1089;&#1082;-1%20&#1090;&#1091;&#1088;_&#1057;&#1077;&#1085;2009\Dokumente%20und%20Einstellungen\FINK\Lokale%20Einstellungen\Temporary%20Internet%20Files\OLK28\Final%20Entires\GER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8;&#1072;&#1073;&#1083;&#1080;&#1094;&#1099;\&#1057;&#1090;&#1091;&#1076;&#1077;&#1085;&#1095;&#1077;&#1089;&#1082;&#1072;&#1103;%20&#1051;&#1080;&#1075;&#1072;%20&#1056;&#1086;&#1089;&#1089;&#1080;&#1080;\&#1057;&#1090;&#1091;&#1076;&#1051;&#1080;&#1075;&#1072;&#1059;&#1083;&#1100;&#1103;&#1085;&#1086;&#1074;&#1089;&#1082;-2%20&#1090;&#1091;&#1088;_&#1072;&#1087;&#1088;&#1077;&#1083;&#1100;2012\Studliga_1_tur_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8;&#1072;&#1073;&#1083;&#1080;&#1094;&#1099;\&#1040;&#1088;&#1093;&#1080;&#1074;_&#1056;&#1086;&#1089;&#1089;&#1080;&#1081;&#1089;_&#1089;&#1086;&#1088;&#1077;&#1074;&#1085;\&#1057;&#1077;&#1090;&#1082;&#1080;%20&#1085;&#1072;%20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8;&#1072;&#1073;&#1083;&#1080;&#1094;&#1099;\&#1056;&#1045;&#1047;&#1059;&#1051;&#1068;&#1058;&#1040;&#1058;&#1067;%20&#1057;&#1054;&#1056;&#1045;&#1042;&#1053;&#1054;&#1042;&#1040;&#1053;&#1048;&#1049;\2012&#1043;&#1086;&#1088;&#1086;&#1076;\2012&#1055;&#1077;&#1088;&#1074;&#1077;&#1085;&#1089;&#1090;&#1074;&#1086;&#1043;&#1086;&#1088;&#1086;&#1076;&#1072;96-20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8;&#1072;&#1073;&#1083;&#1080;&#1094;&#1099;\&#1056;&#1045;&#1047;&#1059;&#1051;&#1068;&#1058;&#1040;&#1058;&#1067;%20&#1057;&#1054;&#1056;&#1045;&#1042;&#1053;&#1054;&#1042;&#1040;&#1053;&#1048;&#1049;\2012&#1043;&#1086;&#1088;&#1086;&#1076;\&#1058;&#1072;&#1073;&#1083;&#1080;&#1094;&#1099;\&#1040;&#1088;&#1093;&#1080;&#1074;_&#1056;&#1086;&#1089;&#1089;&#1080;&#1081;&#1089;_&#1089;&#1086;&#1088;&#1077;&#1074;&#1085;\&#1050;&#1091;&#1073;&#1086;&#1082;%20&#1056;&#1086;&#1089;&#1089;&#1080;&#1080;-200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8;&#1072;&#1073;&#1083;&#1080;&#1094;&#1099;\&#1056;&#1045;&#1047;&#1059;&#1051;&#1068;&#1058;&#1040;&#1058;&#1067;%20&#1057;&#1054;&#1056;&#1045;&#1042;&#1053;&#1054;&#1042;&#1040;&#1053;&#1048;&#1049;\2012&#1043;&#1086;&#1088;&#1086;&#1076;\Dokumente%20und%20Einstellungen\FINK\Lokale%20Einstellungen\Temporary%20Internet%20Files\OLK28\Final%20Entires\GER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058;&#1072;&#1073;&#1083;&#1080;&#1094;&#1099;\&#1056;&#1045;&#1047;&#1059;&#1051;&#1068;&#1058;&#1040;&#1058;&#1067;%20&#1057;&#1054;&#1056;&#1045;&#1042;&#1053;&#1054;&#1042;&#1040;&#1053;&#1048;&#1049;\2012&#1043;&#1086;&#1088;&#1086;&#1076;\&#1058;&#1072;&#1073;&#1083;&#1080;&#1094;&#1099;\&#1057;&#1090;&#1091;&#1076;&#1077;&#1085;&#1095;&#1077;&#1089;&#1082;&#1072;&#1103;%20&#1051;&#1080;&#1075;&#1072;%20&#1056;&#1086;&#1089;&#1089;&#1080;&#1080;\&#1057;&#1090;&#1091;&#1076;&#1051;&#1080;&#1075;&#1072;&#1041;&#1072;&#1083;&#1072;&#1082;&#1086;&#1074;&#1086;_2%20&#1090;&#1091;&#1088;\&#1042;&#1089;&#1077;%20&#1087;&#1072;&#1088;&#1099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57;&#1086;&#1088;&#1077;&#1074;&#1085;&#1086;&#1074;&#1072;&#1085;&#1080;&#1103;\&#1044;&#1083;&#1103;%20&#1087;&#1088;&#1086;&#1074;&#1077;&#1076;&#1077;&#1085;&#1080;&#1103;%20&#1089;&#1086;&#1088;&#1077;&#1074;&#1085;&#1086;&#1074;&#1072;&#1080;&#1081;\&#1054;&#1073;&#1088;&#1072;&#1079;&#1094;&#1099;%20&#1089;&#1086;&#1088;&#1077;&#1074;&#1085;&#1086;&#1074;&#1072;&#1085;&#1080;&#1081;\&#1086;&#1073;&#1088;&#1072;&#1079;&#1077;&#1094;%20&#1058;&#1054;&#1055;-12%202009%20&#1075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&#1058;&#1072;&#1073;&#1083;&#1080;&#1094;&#1099;\&#1056;&#1077;&#1079;&#1091;&#1083;&#1100;&#1090;&#1072;&#1090;&#1099;%20&#1080;%20&#1089;&#1087;&#1080;&#1089;&#1082;&#1080;%20&#1089;&#1086;&#1088;&#1077;&#1074;&#1085;&#1086;&#1074;&#1072;&#1085;&#1080;&#1081;\&#1057;&#1086;&#1088;&#1077;&#1074;&#1085;&#1086;&#1074;&#1072;&#1085;&#1080;&#1103;&#1054;&#1073;&#1083;&#1072;&#1089;&#1090;&#1085;&#1099;&#1077;&#1056;&#1077;&#1081;&#1090;&#1080;&#1085;&#1075;\&#1053;&#1072;&#1076;&#1077;&#1078;&#1076;&#1072;&#1052;&#1086;&#1082;&#1096;&#1072;&#1085;2010\&#1056;&#1077;&#1079;&#1091;&#1083;&#1100;&#1090;&#1072;&#1090;&#1099;%20&#1080;%20&#1089;&#1087;&#1080;&#1089;&#1082;&#1080;%20&#1089;&#1086;&#1088;&#1077;&#1074;&#1085;&#1086;&#1074;&#1072;&#1085;&#1080;&#1081;\&#1057;&#1087;&#1072;&#1088;&#1090;&#1072;&#1082;&#1080;&#1072;&#1076;&#1099;&#1042;&#1089;&#1077;&#1088;&#1086;&#1089;&#1089;&#1080;&#1081;&#1089;&#1082;&#1080;&#1077;&#1057;&#1086;&#1088;&#1077;&#1074;&#1085;\&#1056;&#1077;&#1081;&#1090;&#1080;&#1085;&#1075;&#1086;&#1074;&#1099;&#1081;&#1058;&#1091;&#1088;&#1085;&#1080;&#1088;&#1055;&#1045;&#1085;&#1079;&#1072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&#1058;&#1072;&#1073;&#1083;&#1080;&#1094;&#1099;\&#1057;&#1090;&#1091;&#1076;&#1077;&#1085;&#1095;&#1077;&#1089;&#1082;&#1072;&#1103;%20&#1051;&#1080;&#1075;&#1072;%20&#1056;&#1086;&#1089;&#1089;&#1080;&#1080;\&#1057;&#1090;&#1091;&#1076;&#1051;&#1080;&#1075;&#1072;&#1059;&#1083;&#1100;&#1103;&#1085;&#1086;&#1074;&#1089;&#1082;-2%20&#1090;&#1091;&#1088;_&#1072;&#1087;&#1088;&#1077;&#1083;&#1100;2012\&#1050;&#1054;&#1052;&#1040;&#1053;&#1044;&#1053;&#1067;&#1045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&#1058;&#1072;&#1073;&#1083;&#1080;&#1094;&#1099;\&#1057;&#1090;&#1091;&#1076;&#1077;&#1085;&#1095;&#1077;&#1089;&#1082;&#1072;&#1103;%20&#1051;&#1080;&#1075;&#1072;%20&#1056;&#1086;&#1089;&#1089;&#1080;&#1080;\Studliga_2_tur_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erknüpfungen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knüpfungen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knüpfungen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knüpfungen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"/>
      <sheetName val="Расписание"/>
      <sheetName val="РасНа16женКом"/>
      <sheetName val="ШахФиналов"/>
      <sheetName val="СписокКМ"/>
      <sheetName val="R_муж"/>
      <sheetName val="СписокКЖ"/>
      <sheetName val="R_жен"/>
      <sheetName val="СписокАлфав"/>
      <sheetName val="СписокРейтинг"/>
      <sheetName val="ЖенФинал_1"/>
      <sheetName val="СводКомЖен"/>
      <sheetName val="ЖенФин16"/>
      <sheetName val="Гр1-2"/>
      <sheetName val="Гр3-4"/>
      <sheetName val="Гр5-6"/>
      <sheetName val="Гр7-8"/>
      <sheetName val="ГрНа5"/>
      <sheetName val="КомМуж"/>
      <sheetName val="СводКомМуж"/>
      <sheetName val="КомМуж17-20"/>
      <sheetName val="КомМуж17-32"/>
      <sheetName val="Расп5ком"/>
      <sheetName val="ГрНа6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Список уч-ов"/>
      <sheetName val="Юн_гр"/>
      <sheetName val="Юн_фин"/>
      <sheetName val="Юн_Утеш"/>
      <sheetName val="Дев_гр"/>
      <sheetName val="Дев_фин"/>
      <sheetName val="Дев_УтФин"/>
      <sheetName val="Места в группе"/>
      <sheetName val="Бегунок-чистый"/>
      <sheetName val="R-Муж"/>
      <sheetName val="R-Жен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 лист "/>
      <sheetName val="М"/>
      <sheetName val="Ж"/>
      <sheetName val="Список уч-ов"/>
      <sheetName val="ДЕВ-2003"/>
      <sheetName val="ДЕВ-2002"/>
      <sheetName val="ДЕВ -2001"/>
      <sheetName val="ДЕВ -2000"/>
      <sheetName val="МАЛ-2003 "/>
      <sheetName val="МАЛ-2002"/>
      <sheetName val="МАЛ-2001"/>
      <sheetName val="МАЛ-2000"/>
      <sheetName val="АБСОЛ(младДЕВ)"/>
      <sheetName val="АБСОЛ(младМАЛ) "/>
      <sheetName val="Результаты(мл.гр)"/>
      <sheetName val="Дев1999"/>
      <sheetName val="ДЕВ_1997"/>
      <sheetName val="Дев1995-96_98"/>
      <sheetName val="МАЛ_1999"/>
      <sheetName val="МАЛ_1998"/>
      <sheetName val="МАЛ_1997"/>
      <sheetName val="МАЛ_1995-96"/>
      <sheetName val="АБСОЛ(старМАЛ) "/>
      <sheetName val="АБСОЛ(старДЕВ) "/>
      <sheetName val="Результаты(ст)"/>
    </sheetNames>
    <sheetDataSet>
      <sheetData sheetId="1">
        <row r="4">
          <cell r="F4" t="str">
            <v>Рейтинг</v>
          </cell>
        </row>
        <row r="5">
          <cell r="F5">
            <v>931</v>
          </cell>
          <cell r="J5" t="str">
            <v>Пахомов Сергей</v>
          </cell>
        </row>
        <row r="6">
          <cell r="F6">
            <v>892</v>
          </cell>
          <cell r="J6" t="str">
            <v>Неведров Павел</v>
          </cell>
        </row>
        <row r="7">
          <cell r="F7">
            <v>851</v>
          </cell>
          <cell r="J7" t="str">
            <v>Медведев Денис</v>
          </cell>
        </row>
        <row r="8">
          <cell r="F8">
            <v>830</v>
          </cell>
          <cell r="J8" t="str">
            <v>Донич Александр</v>
          </cell>
        </row>
        <row r="9">
          <cell r="F9">
            <v>828</v>
          </cell>
          <cell r="J9" t="str">
            <v>Дергунов Андрей</v>
          </cell>
        </row>
        <row r="10">
          <cell r="F10">
            <v>798</v>
          </cell>
          <cell r="J10" t="str">
            <v>Зеленов Максим</v>
          </cell>
        </row>
        <row r="11">
          <cell r="F11">
            <v>797</v>
          </cell>
          <cell r="J11" t="str">
            <v>Лукьяненко Михаил</v>
          </cell>
        </row>
        <row r="12">
          <cell r="F12">
            <v>782</v>
          </cell>
          <cell r="J12" t="str">
            <v>Михеев Даниил</v>
          </cell>
        </row>
        <row r="13">
          <cell r="F13">
            <v>771</v>
          </cell>
          <cell r="J13" t="str">
            <v>Декуров Сергей</v>
          </cell>
        </row>
        <row r="14">
          <cell r="F14">
            <v>763</v>
          </cell>
          <cell r="J14" t="str">
            <v>Гвоздев Иван</v>
          </cell>
        </row>
        <row r="15">
          <cell r="F15">
            <v>751</v>
          </cell>
          <cell r="J15" t="str">
            <v>Столяров Михаил</v>
          </cell>
        </row>
        <row r="16">
          <cell r="F16">
            <v>738</v>
          </cell>
          <cell r="J16" t="str">
            <v>Бит-рагу Даниель</v>
          </cell>
        </row>
        <row r="17">
          <cell r="F17">
            <v>728</v>
          </cell>
          <cell r="J17" t="str">
            <v>Гришин Андрей</v>
          </cell>
        </row>
        <row r="18">
          <cell r="F18">
            <v>714</v>
          </cell>
          <cell r="J18" t="str">
            <v>Миронов Илья</v>
          </cell>
        </row>
        <row r="19">
          <cell r="F19">
            <v>712</v>
          </cell>
          <cell r="J19" t="str">
            <v>Шилягин Евгений</v>
          </cell>
        </row>
        <row r="20">
          <cell r="F20">
            <v>708</v>
          </cell>
          <cell r="J20" t="str">
            <v>Полянсков Андрей</v>
          </cell>
        </row>
        <row r="21">
          <cell r="F21">
            <v>706</v>
          </cell>
          <cell r="J21" t="str">
            <v>Семиков Алексей</v>
          </cell>
        </row>
        <row r="22">
          <cell r="F22">
            <v>705</v>
          </cell>
          <cell r="J22" t="str">
            <v>Якупов Ислям</v>
          </cell>
        </row>
        <row r="23">
          <cell r="F23">
            <v>697</v>
          </cell>
          <cell r="J23" t="str">
            <v>Привалов Виктор</v>
          </cell>
        </row>
        <row r="24">
          <cell r="F24">
            <v>695</v>
          </cell>
          <cell r="J24" t="str">
            <v>Бочкарев Александр</v>
          </cell>
        </row>
        <row r="25">
          <cell r="F25">
            <v>692</v>
          </cell>
          <cell r="J25" t="str">
            <v>Матвеев Вячеслав</v>
          </cell>
        </row>
        <row r="26">
          <cell r="F26">
            <v>686</v>
          </cell>
          <cell r="J26" t="str">
            <v>Чирва Александр</v>
          </cell>
        </row>
        <row r="27">
          <cell r="F27">
            <v>676</v>
          </cell>
          <cell r="J27" t="str">
            <v>Журов Андрей</v>
          </cell>
        </row>
        <row r="28">
          <cell r="F28">
            <v>668</v>
          </cell>
          <cell r="J28" t="str">
            <v>Архиерейский Владимир</v>
          </cell>
        </row>
        <row r="29">
          <cell r="F29">
            <v>666</v>
          </cell>
          <cell r="J29" t="str">
            <v>Нырков Андрей</v>
          </cell>
        </row>
        <row r="30">
          <cell r="F30">
            <v>660</v>
          </cell>
          <cell r="J30" t="str">
            <v>Тарасов Алексей</v>
          </cell>
        </row>
        <row r="31">
          <cell r="F31">
            <v>659</v>
          </cell>
          <cell r="J31" t="str">
            <v>Чернов Павел</v>
          </cell>
        </row>
        <row r="32">
          <cell r="F32">
            <v>657</v>
          </cell>
          <cell r="J32" t="str">
            <v>Ежков Андрей</v>
          </cell>
        </row>
        <row r="33">
          <cell r="F33">
            <v>653</v>
          </cell>
          <cell r="J33" t="str">
            <v>Яшин Дмитрий</v>
          </cell>
        </row>
        <row r="34">
          <cell r="F34">
            <v>630</v>
          </cell>
          <cell r="J34" t="str">
            <v>Гольтяпин Николай</v>
          </cell>
        </row>
        <row r="35">
          <cell r="F35">
            <v>630</v>
          </cell>
          <cell r="J35" t="str">
            <v>Шеховцов Александр</v>
          </cell>
        </row>
        <row r="36">
          <cell r="F36">
            <v>625</v>
          </cell>
          <cell r="J36" t="str">
            <v>Белонучкин Алексей</v>
          </cell>
        </row>
        <row r="37">
          <cell r="F37">
            <v>621</v>
          </cell>
          <cell r="J37" t="str">
            <v>Федоров Антон</v>
          </cell>
        </row>
        <row r="38">
          <cell r="F38">
            <v>610</v>
          </cell>
          <cell r="J38" t="str">
            <v>Храмухин Дмитрий</v>
          </cell>
        </row>
        <row r="39">
          <cell r="F39">
            <v>600</v>
          </cell>
          <cell r="J39" t="str">
            <v>Гусев Андрей</v>
          </cell>
        </row>
        <row r="40">
          <cell r="F40">
            <v>600</v>
          </cell>
          <cell r="J40" t="str">
            <v>Шмаков Евгений</v>
          </cell>
        </row>
        <row r="41">
          <cell r="F41">
            <v>597</v>
          </cell>
          <cell r="J41" t="str">
            <v>Леснов Сергей</v>
          </cell>
        </row>
        <row r="42">
          <cell r="F42">
            <v>594</v>
          </cell>
          <cell r="J42" t="str">
            <v>Палещиков Алексей</v>
          </cell>
        </row>
        <row r="43">
          <cell r="F43">
            <v>588</v>
          </cell>
          <cell r="J43" t="str">
            <v>Рудин Александр</v>
          </cell>
        </row>
        <row r="44">
          <cell r="F44">
            <v>580</v>
          </cell>
          <cell r="J44" t="str">
            <v>Горбунов Олег</v>
          </cell>
        </row>
        <row r="45">
          <cell r="F45">
            <v>571</v>
          </cell>
          <cell r="J45" t="str">
            <v>Федулаев Алексей</v>
          </cell>
        </row>
        <row r="46">
          <cell r="F46">
            <v>568</v>
          </cell>
          <cell r="J46" t="str">
            <v>Тарасов Константин</v>
          </cell>
        </row>
        <row r="47">
          <cell r="F47">
            <v>565</v>
          </cell>
          <cell r="J47" t="str">
            <v>Черников Сергей</v>
          </cell>
        </row>
        <row r="48">
          <cell r="F48">
            <v>563</v>
          </cell>
          <cell r="J48" t="str">
            <v>Дудоров Юрий</v>
          </cell>
        </row>
        <row r="49">
          <cell r="F49">
            <v>562</v>
          </cell>
          <cell r="J49" t="str">
            <v>Хрулев Иван</v>
          </cell>
        </row>
        <row r="50">
          <cell r="F50">
            <v>556</v>
          </cell>
          <cell r="J50" t="str">
            <v>Павлинов Вячеслав</v>
          </cell>
        </row>
        <row r="51">
          <cell r="F51">
            <v>549</v>
          </cell>
          <cell r="J51" t="str">
            <v>Шварев Евгений</v>
          </cell>
        </row>
        <row r="52">
          <cell r="F52">
            <v>544</v>
          </cell>
          <cell r="J52" t="str">
            <v>Новиков Виктор</v>
          </cell>
        </row>
        <row r="53">
          <cell r="F53">
            <v>543</v>
          </cell>
          <cell r="J53" t="str">
            <v>Гуляев Антон</v>
          </cell>
        </row>
        <row r="54">
          <cell r="F54">
            <v>541</v>
          </cell>
          <cell r="J54" t="str">
            <v>Морозов Владимир</v>
          </cell>
        </row>
        <row r="55">
          <cell r="F55">
            <v>534</v>
          </cell>
          <cell r="J55" t="str">
            <v>Гонобин Михаил</v>
          </cell>
        </row>
        <row r="56">
          <cell r="F56">
            <v>528</v>
          </cell>
          <cell r="J56" t="str">
            <v>Гладких В.</v>
          </cell>
        </row>
        <row r="57">
          <cell r="F57">
            <v>523</v>
          </cell>
          <cell r="J57" t="str">
            <v>Шаврагин Антон</v>
          </cell>
        </row>
        <row r="58">
          <cell r="F58">
            <v>523</v>
          </cell>
          <cell r="J58" t="str">
            <v>Ларькин Борис</v>
          </cell>
        </row>
        <row r="59">
          <cell r="F59">
            <v>516</v>
          </cell>
          <cell r="J59" t="str">
            <v>Мазлов Андрей</v>
          </cell>
        </row>
        <row r="60">
          <cell r="F60">
            <v>516</v>
          </cell>
          <cell r="J60" t="str">
            <v>Калинцев Алексей</v>
          </cell>
        </row>
        <row r="61">
          <cell r="F61">
            <v>515</v>
          </cell>
          <cell r="J61" t="str">
            <v>Широлапов Виталий</v>
          </cell>
        </row>
        <row r="62">
          <cell r="F62">
            <v>509</v>
          </cell>
          <cell r="J62" t="str">
            <v>Саунин Алексей</v>
          </cell>
        </row>
        <row r="63">
          <cell r="F63">
            <v>509</v>
          </cell>
          <cell r="J63" t="str">
            <v>Белоусов Андрей</v>
          </cell>
        </row>
        <row r="64">
          <cell r="F64">
            <v>504</v>
          </cell>
          <cell r="J64" t="str">
            <v>Генералов Тимофей</v>
          </cell>
        </row>
        <row r="65">
          <cell r="F65">
            <v>503</v>
          </cell>
          <cell r="J65" t="str">
            <v>Степин Борис</v>
          </cell>
        </row>
        <row r="66">
          <cell r="F66">
            <v>500</v>
          </cell>
          <cell r="J66" t="str">
            <v>Рахматулин Раис</v>
          </cell>
        </row>
        <row r="67">
          <cell r="F67">
            <v>499</v>
          </cell>
          <cell r="J67" t="str">
            <v>Корочков Алексей</v>
          </cell>
        </row>
        <row r="68">
          <cell r="F68">
            <v>499</v>
          </cell>
          <cell r="J68" t="str">
            <v>Овлякулиев Умид</v>
          </cell>
        </row>
        <row r="69">
          <cell r="F69">
            <v>498</v>
          </cell>
          <cell r="J69" t="str">
            <v>Малов Александр</v>
          </cell>
        </row>
        <row r="70">
          <cell r="F70">
            <v>498</v>
          </cell>
          <cell r="J70" t="str">
            <v>Фролов Александр</v>
          </cell>
        </row>
        <row r="71">
          <cell r="F71">
            <v>498</v>
          </cell>
          <cell r="J71" t="str">
            <v>Сычев Евгений</v>
          </cell>
        </row>
        <row r="72">
          <cell r="F72">
            <v>497</v>
          </cell>
          <cell r="J72" t="str">
            <v>Тугарин Роман</v>
          </cell>
        </row>
        <row r="73">
          <cell r="F73">
            <v>496</v>
          </cell>
          <cell r="J73" t="str">
            <v>Гусятников Илья</v>
          </cell>
        </row>
        <row r="74">
          <cell r="F74">
            <v>494</v>
          </cell>
          <cell r="J74" t="str">
            <v>Чернышов Максим</v>
          </cell>
        </row>
        <row r="75">
          <cell r="F75">
            <v>492</v>
          </cell>
          <cell r="J75" t="str">
            <v>Мазлов Павел</v>
          </cell>
        </row>
        <row r="76">
          <cell r="F76">
            <v>491</v>
          </cell>
          <cell r="J76" t="str">
            <v>Викулов Евгений</v>
          </cell>
        </row>
        <row r="77">
          <cell r="F77">
            <v>484</v>
          </cell>
          <cell r="J77" t="str">
            <v>Козлов Сергей</v>
          </cell>
        </row>
        <row r="78">
          <cell r="F78">
            <v>481</v>
          </cell>
          <cell r="J78" t="str">
            <v>Троицкий Антон</v>
          </cell>
        </row>
        <row r="79">
          <cell r="F79">
            <v>478</v>
          </cell>
          <cell r="J79" t="str">
            <v>Артемов Анатолий</v>
          </cell>
        </row>
        <row r="80">
          <cell r="F80">
            <v>477</v>
          </cell>
          <cell r="J80" t="str">
            <v>Косач Илья</v>
          </cell>
        </row>
        <row r="81">
          <cell r="F81">
            <v>475</v>
          </cell>
          <cell r="J81" t="str">
            <v>Епифанов Роман</v>
          </cell>
        </row>
        <row r="82">
          <cell r="F82">
            <v>471</v>
          </cell>
          <cell r="J82" t="str">
            <v>Блинов Дмитрий</v>
          </cell>
        </row>
        <row r="83">
          <cell r="F83">
            <v>466</v>
          </cell>
          <cell r="J83" t="str">
            <v>Коган Захар</v>
          </cell>
        </row>
        <row r="84">
          <cell r="F84">
            <v>462</v>
          </cell>
          <cell r="J84" t="str">
            <v>Денисов Илья</v>
          </cell>
        </row>
        <row r="85">
          <cell r="F85">
            <v>459</v>
          </cell>
          <cell r="J85" t="str">
            <v>Артюшкин Геннадий</v>
          </cell>
        </row>
        <row r="86">
          <cell r="F86">
            <v>459</v>
          </cell>
          <cell r="J86" t="str">
            <v>Мордвинов Андрей</v>
          </cell>
        </row>
        <row r="87">
          <cell r="F87">
            <v>453</v>
          </cell>
          <cell r="J87" t="str">
            <v>Мазлов Владимир</v>
          </cell>
        </row>
        <row r="88">
          <cell r="F88">
            <v>450</v>
          </cell>
          <cell r="J88" t="str">
            <v>Грозов Михаил</v>
          </cell>
        </row>
        <row r="89">
          <cell r="F89">
            <v>449</v>
          </cell>
          <cell r="J89" t="str">
            <v>Никельбурский Вячеслав</v>
          </cell>
        </row>
        <row r="90">
          <cell r="F90">
            <v>446</v>
          </cell>
          <cell r="J90" t="str">
            <v>Глазов Александр</v>
          </cell>
        </row>
        <row r="91">
          <cell r="F91">
            <v>446</v>
          </cell>
          <cell r="J91" t="str">
            <v>Королев Александр</v>
          </cell>
        </row>
        <row r="92">
          <cell r="F92">
            <v>444</v>
          </cell>
          <cell r="J92" t="str">
            <v>Ермошин Сергей</v>
          </cell>
        </row>
        <row r="93">
          <cell r="F93">
            <v>433</v>
          </cell>
          <cell r="J93" t="str">
            <v>Шибанов Александр</v>
          </cell>
        </row>
        <row r="94">
          <cell r="F94">
            <v>433</v>
          </cell>
          <cell r="J94" t="str">
            <v>Харитонов Алексей</v>
          </cell>
        </row>
        <row r="95">
          <cell r="F95">
            <v>431</v>
          </cell>
          <cell r="J95" t="str">
            <v>Харчевников Артем</v>
          </cell>
        </row>
        <row r="96">
          <cell r="F96">
            <v>429</v>
          </cell>
          <cell r="J96" t="str">
            <v>Залепухин Дмитрий</v>
          </cell>
        </row>
        <row r="97">
          <cell r="F97">
            <v>429</v>
          </cell>
          <cell r="J97" t="str">
            <v>Руденко Юрий</v>
          </cell>
        </row>
        <row r="98">
          <cell r="F98">
            <v>427</v>
          </cell>
          <cell r="J98" t="str">
            <v>Васюнин Сергей</v>
          </cell>
        </row>
        <row r="99">
          <cell r="F99">
            <v>425</v>
          </cell>
          <cell r="J99" t="str">
            <v>Лапотков Вячеслав</v>
          </cell>
        </row>
        <row r="100">
          <cell r="F100">
            <v>424</v>
          </cell>
          <cell r="J100" t="str">
            <v>Вишняков Артур</v>
          </cell>
        </row>
        <row r="101">
          <cell r="F101">
            <v>421</v>
          </cell>
          <cell r="J101" t="str">
            <v>Храмцов Алексей</v>
          </cell>
        </row>
        <row r="102">
          <cell r="F102">
            <v>419</v>
          </cell>
          <cell r="J102" t="str">
            <v>Попов Вадим</v>
          </cell>
        </row>
        <row r="103">
          <cell r="F103">
            <v>419</v>
          </cell>
          <cell r="J103" t="str">
            <v>Алиев Виктор</v>
          </cell>
        </row>
        <row r="104">
          <cell r="F104">
            <v>418</v>
          </cell>
          <cell r="J104" t="str">
            <v>Хусейнов Фарух</v>
          </cell>
        </row>
        <row r="105">
          <cell r="F105">
            <v>416</v>
          </cell>
          <cell r="J105" t="str">
            <v>Батыков Александр</v>
          </cell>
        </row>
        <row r="106">
          <cell r="F106">
            <v>415</v>
          </cell>
          <cell r="J106" t="str">
            <v>Раевский Леонид</v>
          </cell>
        </row>
        <row r="107">
          <cell r="F107">
            <v>411</v>
          </cell>
          <cell r="J107" t="str">
            <v>Невежин Геннадий</v>
          </cell>
        </row>
        <row r="108">
          <cell r="F108">
            <v>408</v>
          </cell>
          <cell r="J108" t="str">
            <v>Улбутов Валентин</v>
          </cell>
        </row>
        <row r="109">
          <cell r="F109">
            <v>402</v>
          </cell>
          <cell r="J109" t="str">
            <v>Кузин Андрей</v>
          </cell>
        </row>
        <row r="110">
          <cell r="F110">
            <v>398</v>
          </cell>
          <cell r="J110" t="str">
            <v>Рачкин Сергей</v>
          </cell>
        </row>
        <row r="111">
          <cell r="F111">
            <v>397</v>
          </cell>
          <cell r="J111" t="str">
            <v>Денисов Сердобск</v>
          </cell>
        </row>
        <row r="112">
          <cell r="F112">
            <v>396</v>
          </cell>
          <cell r="J112" t="str">
            <v>Костарев Алексей</v>
          </cell>
        </row>
        <row r="113">
          <cell r="F113">
            <v>395</v>
          </cell>
          <cell r="J113" t="str">
            <v>Москвитин Сергей</v>
          </cell>
        </row>
        <row r="114">
          <cell r="F114">
            <v>393</v>
          </cell>
          <cell r="J114" t="str">
            <v>Морозов Даниил</v>
          </cell>
        </row>
        <row r="115">
          <cell r="F115">
            <v>389</v>
          </cell>
          <cell r="J115" t="str">
            <v>Кузнецов Евгений</v>
          </cell>
        </row>
        <row r="116">
          <cell r="F116">
            <v>389</v>
          </cell>
          <cell r="J116" t="str">
            <v>Шибанов Дмитрий</v>
          </cell>
        </row>
        <row r="117">
          <cell r="F117">
            <v>384</v>
          </cell>
          <cell r="J117" t="str">
            <v>Нырялкин Алексей</v>
          </cell>
        </row>
        <row r="118">
          <cell r="F118">
            <v>383</v>
          </cell>
          <cell r="J118" t="str">
            <v>Фролов Александр</v>
          </cell>
        </row>
        <row r="119">
          <cell r="F119">
            <v>382</v>
          </cell>
          <cell r="J119" t="str">
            <v>Феоктистов Сергей</v>
          </cell>
        </row>
        <row r="120">
          <cell r="F120">
            <v>381</v>
          </cell>
          <cell r="J120" t="str">
            <v>Маринин А</v>
          </cell>
        </row>
        <row r="121">
          <cell r="F121">
            <v>380</v>
          </cell>
          <cell r="J121" t="str">
            <v>Земенков Михаил</v>
          </cell>
        </row>
        <row r="122">
          <cell r="F122">
            <v>379</v>
          </cell>
          <cell r="J122" t="str">
            <v>Тихонов Владислав</v>
          </cell>
        </row>
        <row r="123">
          <cell r="F123">
            <v>378</v>
          </cell>
          <cell r="J123" t="str">
            <v>Трифонов Александр</v>
          </cell>
        </row>
        <row r="124">
          <cell r="F124">
            <v>377</v>
          </cell>
          <cell r="J124" t="str">
            <v>Егоров Александр</v>
          </cell>
        </row>
        <row r="125">
          <cell r="F125">
            <v>375</v>
          </cell>
          <cell r="J125" t="str">
            <v>Максин Сергей</v>
          </cell>
        </row>
        <row r="126">
          <cell r="F126">
            <v>374</v>
          </cell>
          <cell r="J126" t="str">
            <v>Борисов Евгений</v>
          </cell>
        </row>
        <row r="127">
          <cell r="F127">
            <v>374</v>
          </cell>
          <cell r="J127" t="str">
            <v>Сидорин Константин</v>
          </cell>
        </row>
        <row r="128">
          <cell r="F128">
            <v>371</v>
          </cell>
          <cell r="J128" t="str">
            <v>Пугачев Артем</v>
          </cell>
        </row>
        <row r="129">
          <cell r="F129">
            <v>371</v>
          </cell>
          <cell r="J129" t="str">
            <v>Кокляев Михаил</v>
          </cell>
        </row>
        <row r="130">
          <cell r="F130">
            <v>370</v>
          </cell>
          <cell r="J130" t="str">
            <v>Лейкер Валерий</v>
          </cell>
        </row>
        <row r="131">
          <cell r="F131">
            <v>366</v>
          </cell>
          <cell r="J131" t="str">
            <v>Елистратов Юрий</v>
          </cell>
        </row>
        <row r="132">
          <cell r="F132">
            <v>360</v>
          </cell>
          <cell r="J132" t="str">
            <v>Боровков С</v>
          </cell>
        </row>
        <row r="133">
          <cell r="F133">
            <v>357</v>
          </cell>
          <cell r="J133" t="str">
            <v>Хусяинов Рустям</v>
          </cell>
        </row>
        <row r="134">
          <cell r="F134">
            <v>356</v>
          </cell>
          <cell r="J134" t="str">
            <v>Шкенин Андрей</v>
          </cell>
        </row>
        <row r="135">
          <cell r="F135">
            <v>355</v>
          </cell>
          <cell r="J135" t="str">
            <v>Косых Олег</v>
          </cell>
        </row>
        <row r="136">
          <cell r="F136">
            <v>353</v>
          </cell>
          <cell r="J136" t="str">
            <v>Рожков Даниил</v>
          </cell>
        </row>
        <row r="137">
          <cell r="F137">
            <v>353</v>
          </cell>
          <cell r="J137" t="str">
            <v>Евсеев Александр</v>
          </cell>
        </row>
        <row r="138">
          <cell r="F138">
            <v>352</v>
          </cell>
          <cell r="J138" t="str">
            <v>Змеев Максим</v>
          </cell>
        </row>
        <row r="139">
          <cell r="F139">
            <v>352</v>
          </cell>
          <cell r="J139" t="str">
            <v>Казгунов Алексей</v>
          </cell>
        </row>
        <row r="140">
          <cell r="F140">
            <v>351</v>
          </cell>
          <cell r="J140" t="str">
            <v>Колупанов Павел</v>
          </cell>
        </row>
        <row r="141">
          <cell r="F141">
            <v>348</v>
          </cell>
          <cell r="J141" t="str">
            <v>Никитин Федор</v>
          </cell>
        </row>
        <row r="142">
          <cell r="F142">
            <v>344</v>
          </cell>
          <cell r="J142" t="str">
            <v>Храмухин Даниил</v>
          </cell>
        </row>
        <row r="143">
          <cell r="F143">
            <v>339</v>
          </cell>
          <cell r="J143" t="str">
            <v>Сватухин Егор</v>
          </cell>
        </row>
        <row r="144">
          <cell r="F144">
            <v>338</v>
          </cell>
          <cell r="J144" t="str">
            <v>Лагутов Максим</v>
          </cell>
        </row>
        <row r="145">
          <cell r="F145">
            <v>337</v>
          </cell>
          <cell r="J145" t="str">
            <v>Шатанов Антон</v>
          </cell>
        </row>
        <row r="146">
          <cell r="F146">
            <v>337</v>
          </cell>
          <cell r="J146" t="str">
            <v>Юдин Александр</v>
          </cell>
        </row>
        <row r="147">
          <cell r="F147">
            <v>337</v>
          </cell>
          <cell r="J147" t="str">
            <v>Сафронкин Павел</v>
          </cell>
        </row>
        <row r="148">
          <cell r="F148">
            <v>336</v>
          </cell>
          <cell r="J148" t="str">
            <v>Калитурин Никита</v>
          </cell>
        </row>
        <row r="149">
          <cell r="F149">
            <v>332</v>
          </cell>
          <cell r="J149" t="str">
            <v>Есаулов Дмитрий</v>
          </cell>
        </row>
        <row r="150">
          <cell r="F150">
            <v>330</v>
          </cell>
          <cell r="J150" t="str">
            <v>Талабаев Виктор</v>
          </cell>
        </row>
        <row r="151">
          <cell r="F151">
            <v>328</v>
          </cell>
          <cell r="J151" t="str">
            <v>Самохин Геннадий</v>
          </cell>
        </row>
        <row r="152">
          <cell r="F152">
            <v>327</v>
          </cell>
          <cell r="J152" t="str">
            <v>Кульков Александр</v>
          </cell>
        </row>
        <row r="153">
          <cell r="F153">
            <v>327</v>
          </cell>
          <cell r="J153" t="str">
            <v>Кузгунов Дмитрий</v>
          </cell>
        </row>
        <row r="154">
          <cell r="F154">
            <v>324</v>
          </cell>
          <cell r="J154" t="str">
            <v>Некрасов Игорь</v>
          </cell>
        </row>
        <row r="155">
          <cell r="F155">
            <v>324</v>
          </cell>
          <cell r="J155" t="str">
            <v>Васильев Сергей</v>
          </cell>
        </row>
        <row r="156">
          <cell r="F156">
            <v>322</v>
          </cell>
          <cell r="J156" t="str">
            <v>Бочкарев Сергей</v>
          </cell>
        </row>
        <row r="157">
          <cell r="F157">
            <v>322</v>
          </cell>
          <cell r="J157" t="str">
            <v>Демидов Никита</v>
          </cell>
        </row>
        <row r="158">
          <cell r="F158">
            <v>321</v>
          </cell>
          <cell r="J158" t="str">
            <v>Столяренко Е.</v>
          </cell>
        </row>
        <row r="159">
          <cell r="F159">
            <v>320</v>
          </cell>
          <cell r="J159" t="str">
            <v>Агеев Даниил</v>
          </cell>
        </row>
        <row r="160">
          <cell r="F160">
            <v>318</v>
          </cell>
          <cell r="J160" t="str">
            <v>Русинов Алексей</v>
          </cell>
        </row>
        <row r="161">
          <cell r="F161">
            <v>317</v>
          </cell>
          <cell r="J161" t="str">
            <v>Качайкин Виктор</v>
          </cell>
        </row>
        <row r="162">
          <cell r="F162">
            <v>316</v>
          </cell>
          <cell r="J162" t="str">
            <v>Гапиенко Илья</v>
          </cell>
        </row>
        <row r="163">
          <cell r="F163">
            <v>315</v>
          </cell>
          <cell r="J163" t="str">
            <v>Трифонов Олег</v>
          </cell>
        </row>
        <row r="164">
          <cell r="F164">
            <v>315</v>
          </cell>
          <cell r="J164" t="str">
            <v>Гусятников Дмитрий</v>
          </cell>
        </row>
        <row r="165">
          <cell r="F165">
            <v>314</v>
          </cell>
          <cell r="J165" t="str">
            <v>Чайка Анатолий</v>
          </cell>
        </row>
        <row r="166">
          <cell r="F166">
            <v>313</v>
          </cell>
          <cell r="J166" t="str">
            <v>Рожков Виталий</v>
          </cell>
        </row>
        <row r="167">
          <cell r="F167">
            <v>312</v>
          </cell>
          <cell r="J167" t="str">
            <v>Лямкин Николай</v>
          </cell>
        </row>
        <row r="168">
          <cell r="F168">
            <v>311</v>
          </cell>
          <cell r="J168" t="str">
            <v>Акимов Виктор</v>
          </cell>
        </row>
        <row r="169">
          <cell r="F169">
            <v>311</v>
          </cell>
          <cell r="J169" t="str">
            <v>Орлов Валерий</v>
          </cell>
        </row>
        <row r="170">
          <cell r="F170">
            <v>310</v>
          </cell>
          <cell r="J170" t="str">
            <v>Фоменков Владислав</v>
          </cell>
        </row>
        <row r="171">
          <cell r="F171">
            <v>309</v>
          </cell>
          <cell r="J171" t="str">
            <v>Ажнов Андрей</v>
          </cell>
        </row>
        <row r="172">
          <cell r="F172">
            <v>308</v>
          </cell>
          <cell r="J172" t="str">
            <v>Илюшин Дмитрий</v>
          </cell>
        </row>
        <row r="173">
          <cell r="F173">
            <v>307</v>
          </cell>
          <cell r="J173" t="str">
            <v>Малышев Дмитрий</v>
          </cell>
        </row>
        <row r="174">
          <cell r="F174">
            <v>306</v>
          </cell>
          <cell r="J174" t="str">
            <v>Надушкин Константин</v>
          </cell>
        </row>
        <row r="175">
          <cell r="F175">
            <v>306</v>
          </cell>
          <cell r="J175" t="str">
            <v>Маркин Алексей</v>
          </cell>
        </row>
        <row r="176">
          <cell r="F176">
            <v>306</v>
          </cell>
          <cell r="J176" t="str">
            <v>Куницын Александр</v>
          </cell>
        </row>
        <row r="177">
          <cell r="F177">
            <v>303</v>
          </cell>
          <cell r="J177" t="str">
            <v>Кривулин Николай</v>
          </cell>
        </row>
        <row r="178">
          <cell r="F178">
            <v>301</v>
          </cell>
          <cell r="J178" t="str">
            <v>Зайцев Андрей</v>
          </cell>
        </row>
        <row r="179">
          <cell r="F179">
            <v>300</v>
          </cell>
          <cell r="J179" t="str">
            <v>Кустов Сергей</v>
          </cell>
        </row>
        <row r="180">
          <cell r="F180">
            <v>299</v>
          </cell>
          <cell r="J180" t="str">
            <v>Мрастев Валерий</v>
          </cell>
        </row>
        <row r="181">
          <cell r="F181">
            <v>299</v>
          </cell>
          <cell r="J181" t="str">
            <v>Пеньшин Петр</v>
          </cell>
        </row>
        <row r="182">
          <cell r="F182">
            <v>298</v>
          </cell>
          <cell r="J182" t="str">
            <v>Журавлев Максим</v>
          </cell>
        </row>
        <row r="183">
          <cell r="F183">
            <v>298</v>
          </cell>
          <cell r="J183" t="str">
            <v>Удинеев Алексей</v>
          </cell>
        </row>
        <row r="184">
          <cell r="F184">
            <v>297</v>
          </cell>
          <cell r="J184" t="str">
            <v>Грачев Евгений</v>
          </cell>
        </row>
        <row r="185">
          <cell r="F185">
            <v>294</v>
          </cell>
          <cell r="J185" t="str">
            <v>Мальцев Михаил</v>
          </cell>
        </row>
        <row r="186">
          <cell r="F186">
            <v>292</v>
          </cell>
          <cell r="J186" t="str">
            <v>Бобров Сергей</v>
          </cell>
        </row>
        <row r="187">
          <cell r="F187">
            <v>289</v>
          </cell>
          <cell r="J187" t="str">
            <v>Чернецов Евгений</v>
          </cell>
        </row>
        <row r="188">
          <cell r="F188">
            <v>287</v>
          </cell>
          <cell r="J188" t="str">
            <v>Волынский Владимир</v>
          </cell>
        </row>
        <row r="189">
          <cell r="F189">
            <v>283</v>
          </cell>
          <cell r="J189" t="str">
            <v>Воробьев Алексей</v>
          </cell>
        </row>
        <row r="190">
          <cell r="F190">
            <v>282</v>
          </cell>
          <cell r="J190" t="str">
            <v>Говорухин Валерий</v>
          </cell>
        </row>
        <row r="191">
          <cell r="F191">
            <v>281</v>
          </cell>
          <cell r="J191" t="str">
            <v>Амплеев Вадим</v>
          </cell>
        </row>
        <row r="192">
          <cell r="F192">
            <v>278</v>
          </cell>
          <cell r="J192" t="str">
            <v>Астахов Виталий</v>
          </cell>
        </row>
        <row r="193">
          <cell r="F193">
            <v>276</v>
          </cell>
          <cell r="J193" t="str">
            <v>Курочкин Владимир</v>
          </cell>
        </row>
        <row r="194">
          <cell r="F194">
            <v>274</v>
          </cell>
          <cell r="J194" t="str">
            <v>Кедряев Марат</v>
          </cell>
        </row>
        <row r="195">
          <cell r="F195">
            <v>271</v>
          </cell>
          <cell r="J195" t="str">
            <v>Козьменков Евгений</v>
          </cell>
        </row>
        <row r="196">
          <cell r="F196">
            <v>270</v>
          </cell>
          <cell r="J196" t="str">
            <v>Пшеничников Сергей</v>
          </cell>
        </row>
        <row r="197">
          <cell r="F197">
            <v>265</v>
          </cell>
          <cell r="J197" t="str">
            <v>Матюшин Александр</v>
          </cell>
        </row>
        <row r="198">
          <cell r="F198">
            <v>263</v>
          </cell>
          <cell r="J198" t="str">
            <v>Вихирев Роман</v>
          </cell>
        </row>
        <row r="199">
          <cell r="F199">
            <v>254</v>
          </cell>
          <cell r="J199" t="str">
            <v>Мачихин Сергей</v>
          </cell>
        </row>
        <row r="200">
          <cell r="F200">
            <v>253</v>
          </cell>
          <cell r="J200" t="str">
            <v>Балакирев Роман</v>
          </cell>
        </row>
        <row r="201">
          <cell r="F201">
            <v>250</v>
          </cell>
          <cell r="J201" t="str">
            <v>Вельмяйкин Дмитрий</v>
          </cell>
        </row>
        <row r="202">
          <cell r="F202">
            <v>250</v>
          </cell>
          <cell r="J202" t="str">
            <v>Глинский Виктор</v>
          </cell>
        </row>
        <row r="203">
          <cell r="F203">
            <v>249</v>
          </cell>
          <cell r="J203" t="str">
            <v>Ульянов Павел</v>
          </cell>
        </row>
        <row r="204">
          <cell r="F204">
            <v>243</v>
          </cell>
          <cell r="J204" t="str">
            <v>Галахов Денис</v>
          </cell>
        </row>
        <row r="205">
          <cell r="F205">
            <v>243</v>
          </cell>
          <cell r="J205" t="str">
            <v>Панферов Кирилл</v>
          </cell>
        </row>
        <row r="206">
          <cell r="F206">
            <v>240</v>
          </cell>
          <cell r="J206" t="str">
            <v>Антонов Михаил</v>
          </cell>
        </row>
        <row r="207">
          <cell r="F207">
            <v>240</v>
          </cell>
          <cell r="J207" t="str">
            <v>Пеньшин Антон</v>
          </cell>
        </row>
        <row r="208">
          <cell r="F208">
            <v>234</v>
          </cell>
          <cell r="J208" t="str">
            <v>Шевандронов Валерий</v>
          </cell>
        </row>
        <row r="209">
          <cell r="F209">
            <v>233</v>
          </cell>
          <cell r="J209" t="str">
            <v>Рогонов Александр</v>
          </cell>
        </row>
        <row r="210">
          <cell r="F210">
            <v>230</v>
          </cell>
          <cell r="J210" t="str">
            <v>Никитин Илья</v>
          </cell>
        </row>
        <row r="211">
          <cell r="F211">
            <v>228</v>
          </cell>
          <cell r="J211" t="str">
            <v>Нырков Василий</v>
          </cell>
        </row>
        <row r="212">
          <cell r="F212">
            <v>227</v>
          </cell>
          <cell r="J212" t="str">
            <v>Теречев Сергей</v>
          </cell>
        </row>
        <row r="213">
          <cell r="F213">
            <v>224</v>
          </cell>
          <cell r="J213" t="str">
            <v>Колесников Вадим</v>
          </cell>
        </row>
        <row r="214">
          <cell r="F214">
            <v>220</v>
          </cell>
          <cell r="J214" t="str">
            <v>Запорожец Михаил</v>
          </cell>
        </row>
        <row r="215">
          <cell r="F215">
            <v>218</v>
          </cell>
          <cell r="J215" t="str">
            <v>Привалов Александр</v>
          </cell>
        </row>
        <row r="216">
          <cell r="F216">
            <v>218</v>
          </cell>
          <cell r="J216" t="str">
            <v>Чекаев Владимир</v>
          </cell>
        </row>
        <row r="217">
          <cell r="F217">
            <v>218</v>
          </cell>
          <cell r="J217" t="str">
            <v>Гришин Владимир</v>
          </cell>
        </row>
        <row r="218">
          <cell r="F218">
            <v>215</v>
          </cell>
          <cell r="J218" t="str">
            <v>Митин Анатолий</v>
          </cell>
        </row>
        <row r="219">
          <cell r="F219">
            <v>213</v>
          </cell>
          <cell r="J219" t="str">
            <v>Маслов Вячеслав</v>
          </cell>
        </row>
        <row r="220">
          <cell r="F220">
            <v>211</v>
          </cell>
          <cell r="J220" t="str">
            <v>Военков Максим</v>
          </cell>
        </row>
        <row r="221">
          <cell r="F221">
            <v>209</v>
          </cell>
          <cell r="J221" t="str">
            <v>Иртуганов Азат</v>
          </cell>
        </row>
        <row r="222">
          <cell r="F222">
            <v>207</v>
          </cell>
          <cell r="J222" t="str">
            <v>Ефимов Никита</v>
          </cell>
        </row>
        <row r="223">
          <cell r="F223">
            <v>206</v>
          </cell>
          <cell r="J223" t="str">
            <v>Артемьев Владимир</v>
          </cell>
        </row>
        <row r="224">
          <cell r="F224">
            <v>206</v>
          </cell>
          <cell r="J224" t="str">
            <v>Щербаков Денис</v>
          </cell>
        </row>
        <row r="225">
          <cell r="F225">
            <v>206</v>
          </cell>
          <cell r="J225" t="str">
            <v>Андронов Егор</v>
          </cell>
        </row>
        <row r="226">
          <cell r="F226">
            <v>206</v>
          </cell>
          <cell r="J226" t="str">
            <v>Ларичкин Андрей</v>
          </cell>
        </row>
        <row r="227">
          <cell r="F227">
            <v>204</v>
          </cell>
          <cell r="J227" t="str">
            <v>Котов Дмитрий</v>
          </cell>
        </row>
        <row r="228">
          <cell r="F228">
            <v>204</v>
          </cell>
          <cell r="J228" t="str">
            <v>Курмаев Марат</v>
          </cell>
        </row>
        <row r="229">
          <cell r="F229">
            <v>202</v>
          </cell>
          <cell r="J229" t="str">
            <v>Фролов Александр</v>
          </cell>
        </row>
        <row r="230">
          <cell r="F230">
            <v>202</v>
          </cell>
          <cell r="J230" t="str">
            <v>Филиппов Вячеслав</v>
          </cell>
        </row>
        <row r="231">
          <cell r="F231">
            <v>201</v>
          </cell>
          <cell r="J231" t="str">
            <v>Самокутяев Александр</v>
          </cell>
        </row>
        <row r="232">
          <cell r="F232">
            <v>200</v>
          </cell>
          <cell r="J232" t="str">
            <v>Горькаев Александр</v>
          </cell>
        </row>
        <row r="233">
          <cell r="F233">
            <v>200</v>
          </cell>
          <cell r="J233" t="str">
            <v>Маркин Максим</v>
          </cell>
        </row>
        <row r="234">
          <cell r="F234">
            <v>200</v>
          </cell>
          <cell r="J234" t="str">
            <v>Хапилин Егор</v>
          </cell>
        </row>
        <row r="235">
          <cell r="F235">
            <v>198</v>
          </cell>
          <cell r="J235" t="str">
            <v>Корочков Михаил</v>
          </cell>
        </row>
        <row r="236">
          <cell r="F236">
            <v>198</v>
          </cell>
          <cell r="J236" t="str">
            <v>Тюгунов Наиль</v>
          </cell>
        </row>
        <row r="237">
          <cell r="F237">
            <v>196</v>
          </cell>
          <cell r="J237" t="str">
            <v>Шкуров Сергей</v>
          </cell>
        </row>
        <row r="238">
          <cell r="F238">
            <v>194</v>
          </cell>
          <cell r="J238" t="str">
            <v>Медведев Кирилл</v>
          </cell>
        </row>
        <row r="239">
          <cell r="F239">
            <v>193</v>
          </cell>
          <cell r="J239" t="str">
            <v>Романов Д</v>
          </cell>
        </row>
        <row r="240">
          <cell r="F240">
            <v>193</v>
          </cell>
          <cell r="J240" t="str">
            <v>Соколов Марат</v>
          </cell>
        </row>
        <row r="241">
          <cell r="F241">
            <v>192</v>
          </cell>
          <cell r="J241" t="str">
            <v>Гуреев Федор</v>
          </cell>
        </row>
        <row r="242">
          <cell r="F242">
            <v>191</v>
          </cell>
          <cell r="J242" t="str">
            <v>Чекунов Александр</v>
          </cell>
        </row>
        <row r="243">
          <cell r="F243">
            <v>191</v>
          </cell>
          <cell r="J243" t="str">
            <v>Беляков Юрий</v>
          </cell>
        </row>
        <row r="244">
          <cell r="F244">
            <v>190</v>
          </cell>
          <cell r="J244" t="str">
            <v>Папкин Валерий</v>
          </cell>
        </row>
        <row r="245">
          <cell r="F245">
            <v>188</v>
          </cell>
          <cell r="J245" t="str">
            <v>Куц Максим</v>
          </cell>
        </row>
        <row r="246">
          <cell r="F246">
            <v>180</v>
          </cell>
          <cell r="J246" t="str">
            <v>Попов Александр</v>
          </cell>
        </row>
        <row r="247">
          <cell r="F247">
            <v>179</v>
          </cell>
          <cell r="J247" t="str">
            <v>Перминов Олег</v>
          </cell>
        </row>
        <row r="248">
          <cell r="F248">
            <v>176</v>
          </cell>
          <cell r="J248" t="str">
            <v>Моторин Евгений</v>
          </cell>
        </row>
        <row r="249">
          <cell r="F249">
            <v>175</v>
          </cell>
          <cell r="J249" t="str">
            <v>Лесин Сергей</v>
          </cell>
        </row>
        <row r="250">
          <cell r="F250">
            <v>175</v>
          </cell>
          <cell r="J250" t="str">
            <v>Щанкин Дмитрий</v>
          </cell>
        </row>
        <row r="251">
          <cell r="F251">
            <v>175</v>
          </cell>
          <cell r="J251" t="str">
            <v>Майоров Александр</v>
          </cell>
        </row>
        <row r="252">
          <cell r="F252">
            <v>172</v>
          </cell>
          <cell r="J252" t="str">
            <v>Феофанов Вадим</v>
          </cell>
        </row>
        <row r="253">
          <cell r="F253">
            <v>163</v>
          </cell>
          <cell r="J253" t="str">
            <v>Кульков Алексей</v>
          </cell>
        </row>
        <row r="254">
          <cell r="F254">
            <v>162</v>
          </cell>
          <cell r="J254" t="str">
            <v>Круглов Евгений</v>
          </cell>
        </row>
        <row r="255">
          <cell r="F255">
            <v>158</v>
          </cell>
          <cell r="J255" t="str">
            <v>Калета Арсений</v>
          </cell>
        </row>
        <row r="256">
          <cell r="F256">
            <v>155</v>
          </cell>
          <cell r="J256" t="str">
            <v>Санников Максим</v>
          </cell>
        </row>
        <row r="257">
          <cell r="F257">
            <v>153</v>
          </cell>
          <cell r="J257" t="str">
            <v>Парфенов Юрий</v>
          </cell>
        </row>
        <row r="258">
          <cell r="F258">
            <v>150</v>
          </cell>
          <cell r="J258" t="str">
            <v>Алексеев Геннадий</v>
          </cell>
        </row>
        <row r="259">
          <cell r="F259">
            <v>146</v>
          </cell>
          <cell r="J259" t="str">
            <v>Двойников Владислав</v>
          </cell>
        </row>
        <row r="260">
          <cell r="F260">
            <v>144</v>
          </cell>
          <cell r="J260" t="str">
            <v>Семко Дмитрий</v>
          </cell>
        </row>
        <row r="261">
          <cell r="F261">
            <v>141</v>
          </cell>
          <cell r="J261" t="str">
            <v>Привалов Андрей</v>
          </cell>
        </row>
        <row r="262">
          <cell r="F262">
            <v>141</v>
          </cell>
          <cell r="J262" t="str">
            <v>Илюшин Роман</v>
          </cell>
        </row>
        <row r="263">
          <cell r="F263">
            <v>137</v>
          </cell>
          <cell r="J263" t="str">
            <v>Воеводин Артем</v>
          </cell>
        </row>
        <row r="264">
          <cell r="F264">
            <v>136</v>
          </cell>
          <cell r="J264" t="str">
            <v>Кондратьев Алексей</v>
          </cell>
        </row>
        <row r="265">
          <cell r="F265">
            <v>136</v>
          </cell>
          <cell r="J265" t="str">
            <v>Шувалов Дмитрий</v>
          </cell>
        </row>
        <row r="266">
          <cell r="F266">
            <v>135</v>
          </cell>
          <cell r="J266" t="str">
            <v>Рябов Владислав</v>
          </cell>
        </row>
        <row r="267">
          <cell r="F267">
            <v>123</v>
          </cell>
          <cell r="J267" t="str">
            <v>Тихонов Александр</v>
          </cell>
        </row>
        <row r="268">
          <cell r="F268">
            <v>119</v>
          </cell>
          <cell r="J268" t="str">
            <v>Репин Алексей</v>
          </cell>
        </row>
        <row r="269">
          <cell r="F269">
            <v>118</v>
          </cell>
          <cell r="J269" t="str">
            <v>Буянов Владислав</v>
          </cell>
        </row>
        <row r="270">
          <cell r="F270">
            <v>117</v>
          </cell>
          <cell r="J270" t="str">
            <v>Максимов Евгений</v>
          </cell>
        </row>
        <row r="271">
          <cell r="F271">
            <v>117</v>
          </cell>
          <cell r="J271" t="str">
            <v>Простихин Алексей</v>
          </cell>
        </row>
        <row r="272">
          <cell r="F272">
            <v>115</v>
          </cell>
          <cell r="J272" t="str">
            <v>Булатов Александр</v>
          </cell>
        </row>
        <row r="273">
          <cell r="F273">
            <v>115</v>
          </cell>
          <cell r="J273" t="str">
            <v>Поляков Илья</v>
          </cell>
        </row>
        <row r="274">
          <cell r="F274">
            <v>115</v>
          </cell>
          <cell r="J274" t="str">
            <v>Краснов Андрей</v>
          </cell>
        </row>
        <row r="275">
          <cell r="F275">
            <v>115</v>
          </cell>
          <cell r="J275" t="str">
            <v>Пшегодский Сергей</v>
          </cell>
        </row>
        <row r="276">
          <cell r="F276">
            <v>114</v>
          </cell>
          <cell r="J276" t="str">
            <v>Дашунин Александр</v>
          </cell>
        </row>
        <row r="277">
          <cell r="F277">
            <v>114</v>
          </cell>
          <cell r="J277" t="str">
            <v>Копылов Владислав</v>
          </cell>
        </row>
        <row r="278">
          <cell r="F278">
            <v>113</v>
          </cell>
          <cell r="J278" t="str">
            <v>Зеленов Евгений</v>
          </cell>
        </row>
        <row r="279">
          <cell r="F279">
            <v>113</v>
          </cell>
          <cell r="J279" t="str">
            <v>Пучков Кирилл</v>
          </cell>
        </row>
        <row r="280">
          <cell r="F280">
            <v>112</v>
          </cell>
          <cell r="J280" t="str">
            <v>Козин Артем</v>
          </cell>
        </row>
        <row r="281">
          <cell r="F281">
            <v>112</v>
          </cell>
          <cell r="J281" t="str">
            <v>Андриянов Сергей</v>
          </cell>
        </row>
        <row r="282">
          <cell r="F282">
            <v>111</v>
          </cell>
          <cell r="J282" t="str">
            <v>Горшанов Евгений</v>
          </cell>
        </row>
        <row r="283">
          <cell r="F283">
            <v>110</v>
          </cell>
          <cell r="J283" t="str">
            <v>Пеньшин Роман</v>
          </cell>
        </row>
        <row r="284">
          <cell r="F284">
            <v>110</v>
          </cell>
          <cell r="J284" t="str">
            <v>Бахтияров Руслан</v>
          </cell>
        </row>
        <row r="285">
          <cell r="F285">
            <v>109</v>
          </cell>
          <cell r="J285" t="str">
            <v>Пронькин Илья</v>
          </cell>
        </row>
        <row r="286">
          <cell r="F286">
            <v>108</v>
          </cell>
          <cell r="J286" t="str">
            <v>Игнатьев Алексей</v>
          </cell>
        </row>
        <row r="287">
          <cell r="F287">
            <v>108</v>
          </cell>
          <cell r="J287" t="str">
            <v>Храмов Михаил</v>
          </cell>
        </row>
        <row r="288">
          <cell r="F288">
            <v>107</v>
          </cell>
          <cell r="J288" t="str">
            <v>Сошников Александр</v>
          </cell>
        </row>
        <row r="289">
          <cell r="F289">
            <v>107</v>
          </cell>
          <cell r="J289" t="str">
            <v>Куликов Артем</v>
          </cell>
        </row>
        <row r="290">
          <cell r="F290">
            <v>105</v>
          </cell>
          <cell r="J290" t="str">
            <v>Выриков Дмитрий</v>
          </cell>
        </row>
        <row r="291">
          <cell r="F291">
            <v>101</v>
          </cell>
          <cell r="J291" t="str">
            <v>Казгунов Никита</v>
          </cell>
        </row>
        <row r="292">
          <cell r="F292">
            <v>101</v>
          </cell>
          <cell r="J292" t="str">
            <v>Савкин Олег</v>
          </cell>
        </row>
        <row r="293">
          <cell r="F293">
            <v>100</v>
          </cell>
          <cell r="J293" t="str">
            <v>Лукьяненко Юрий</v>
          </cell>
        </row>
        <row r="294">
          <cell r="F294">
            <v>100</v>
          </cell>
          <cell r="J294" t="str">
            <v>Попов М.</v>
          </cell>
        </row>
        <row r="295">
          <cell r="F295">
            <v>98</v>
          </cell>
          <cell r="J295" t="str">
            <v>Михеев Владимир</v>
          </cell>
        </row>
        <row r="296">
          <cell r="F296">
            <v>98</v>
          </cell>
          <cell r="J296" t="str">
            <v>Новиков Дмитрий</v>
          </cell>
        </row>
        <row r="297">
          <cell r="F297">
            <v>98</v>
          </cell>
          <cell r="J297" t="str">
            <v>Чунг Ян</v>
          </cell>
        </row>
        <row r="298">
          <cell r="F298">
            <v>97</v>
          </cell>
          <cell r="J298" t="str">
            <v>Фирсов Андрей</v>
          </cell>
        </row>
        <row r="299">
          <cell r="F299">
            <v>97</v>
          </cell>
          <cell r="J299" t="str">
            <v>Супруненко Максим</v>
          </cell>
        </row>
        <row r="300">
          <cell r="F300">
            <v>97</v>
          </cell>
          <cell r="J300" t="str">
            <v>Ефимов Олег</v>
          </cell>
        </row>
        <row r="301">
          <cell r="F301">
            <v>97</v>
          </cell>
          <cell r="J301" t="str">
            <v>Гуденко Григорий</v>
          </cell>
        </row>
        <row r="302">
          <cell r="F302">
            <v>96</v>
          </cell>
          <cell r="J302" t="str">
            <v>Наумов Вячеслав</v>
          </cell>
        </row>
        <row r="303">
          <cell r="F303">
            <v>96</v>
          </cell>
          <cell r="J303" t="str">
            <v>Капустин Андрей</v>
          </cell>
        </row>
        <row r="304">
          <cell r="F304">
            <v>95</v>
          </cell>
          <cell r="J304" t="str">
            <v>Куликов Григорий</v>
          </cell>
        </row>
        <row r="305">
          <cell r="F305">
            <v>91</v>
          </cell>
          <cell r="J305" t="str">
            <v>Бузанкин Никита</v>
          </cell>
        </row>
        <row r="306">
          <cell r="F306">
            <v>91</v>
          </cell>
          <cell r="J306" t="str">
            <v>Дудкин Александр</v>
          </cell>
        </row>
        <row r="307">
          <cell r="F307">
            <v>91</v>
          </cell>
          <cell r="J307" t="str">
            <v>Николашин Максим</v>
          </cell>
        </row>
        <row r="308">
          <cell r="F308">
            <v>90</v>
          </cell>
          <cell r="J308" t="str">
            <v>Баранов Максим</v>
          </cell>
        </row>
        <row r="309">
          <cell r="F309">
            <v>89</v>
          </cell>
          <cell r="J309" t="str">
            <v>Артамонов Егор</v>
          </cell>
        </row>
        <row r="310">
          <cell r="F310">
            <v>88</v>
          </cell>
          <cell r="J310" t="str">
            <v>Рожков А.</v>
          </cell>
        </row>
        <row r="311">
          <cell r="F311">
            <v>88</v>
          </cell>
          <cell r="J311" t="str">
            <v>Зуев Сергей</v>
          </cell>
        </row>
        <row r="312">
          <cell r="F312">
            <v>88</v>
          </cell>
          <cell r="J312" t="str">
            <v>Тренгулов Камиль</v>
          </cell>
        </row>
        <row r="313">
          <cell r="F313">
            <v>87</v>
          </cell>
          <cell r="J313" t="str">
            <v>Васин Егор</v>
          </cell>
        </row>
        <row r="314">
          <cell r="F314">
            <v>86</v>
          </cell>
          <cell r="J314" t="str">
            <v>Маканин Владислав</v>
          </cell>
        </row>
        <row r="315">
          <cell r="F315">
            <v>86</v>
          </cell>
          <cell r="J315" t="str">
            <v>Веселов Алексей</v>
          </cell>
        </row>
        <row r="316">
          <cell r="F316">
            <v>85</v>
          </cell>
          <cell r="J316" t="str">
            <v>Новопольский Артем</v>
          </cell>
        </row>
        <row r="317">
          <cell r="F317">
            <v>84</v>
          </cell>
          <cell r="J317" t="str">
            <v>Капралов Денис</v>
          </cell>
        </row>
        <row r="318">
          <cell r="F318">
            <v>83</v>
          </cell>
          <cell r="J318" t="str">
            <v>Кобзев Михаил</v>
          </cell>
        </row>
        <row r="319">
          <cell r="F319">
            <v>82</v>
          </cell>
          <cell r="J319" t="str">
            <v>Каюков Вадим</v>
          </cell>
        </row>
        <row r="320">
          <cell r="F320">
            <v>81</v>
          </cell>
          <cell r="J320" t="str">
            <v>Фаюстов Александр</v>
          </cell>
        </row>
        <row r="321">
          <cell r="F321">
            <v>81</v>
          </cell>
          <cell r="J321" t="str">
            <v>Уханов Олег</v>
          </cell>
        </row>
        <row r="322">
          <cell r="F322">
            <v>80</v>
          </cell>
          <cell r="J322" t="str">
            <v>Иванов Максим</v>
          </cell>
        </row>
        <row r="323">
          <cell r="F323">
            <v>80</v>
          </cell>
          <cell r="J323" t="str">
            <v>Буц Дмитрий</v>
          </cell>
        </row>
        <row r="324">
          <cell r="F324">
            <v>79</v>
          </cell>
          <cell r="J324" t="str">
            <v>Каратаев Виктор</v>
          </cell>
        </row>
        <row r="325">
          <cell r="F325">
            <v>79</v>
          </cell>
          <cell r="J325" t="str">
            <v>Крамар Сергей</v>
          </cell>
        </row>
        <row r="326">
          <cell r="F326">
            <v>79</v>
          </cell>
          <cell r="J326" t="str">
            <v>Смирнов Роман</v>
          </cell>
        </row>
        <row r="327">
          <cell r="F327">
            <v>77</v>
          </cell>
          <cell r="J327" t="str">
            <v>Чуприков Дмитрий</v>
          </cell>
        </row>
        <row r="328">
          <cell r="F328">
            <v>77</v>
          </cell>
          <cell r="J328" t="str">
            <v>Нурисламов Рустам</v>
          </cell>
        </row>
        <row r="329">
          <cell r="F329">
            <v>75</v>
          </cell>
          <cell r="J329" t="str">
            <v>Салин О.</v>
          </cell>
        </row>
        <row r="330">
          <cell r="F330">
            <v>75</v>
          </cell>
          <cell r="J330" t="str">
            <v>Кобзев Виктор</v>
          </cell>
        </row>
        <row r="331">
          <cell r="F331">
            <v>75</v>
          </cell>
          <cell r="J331" t="str">
            <v>Янюшкин Виктор</v>
          </cell>
        </row>
        <row r="332">
          <cell r="F332">
            <v>73</v>
          </cell>
          <cell r="J332" t="str">
            <v>Бурмистров Владимир</v>
          </cell>
        </row>
        <row r="333">
          <cell r="F333">
            <v>72</v>
          </cell>
          <cell r="J333" t="str">
            <v>Ширканов Никита</v>
          </cell>
        </row>
        <row r="334">
          <cell r="F334">
            <v>72</v>
          </cell>
          <cell r="J334" t="str">
            <v>Сборщиков Александр</v>
          </cell>
        </row>
        <row r="335">
          <cell r="F335">
            <v>71</v>
          </cell>
          <cell r="J335" t="str">
            <v>Чевтаев Андрей</v>
          </cell>
        </row>
        <row r="336">
          <cell r="F336">
            <v>70</v>
          </cell>
          <cell r="J336" t="str">
            <v>Шумилин Иван</v>
          </cell>
        </row>
        <row r="337">
          <cell r="F337">
            <v>69</v>
          </cell>
          <cell r="J337" t="str">
            <v>Елистратов Георгий</v>
          </cell>
        </row>
        <row r="338">
          <cell r="F338">
            <v>67</v>
          </cell>
          <cell r="J338" t="str">
            <v>Фахретдинов Рифат</v>
          </cell>
        </row>
        <row r="339">
          <cell r="F339">
            <v>66</v>
          </cell>
          <cell r="J339" t="str">
            <v>Шиянов Евгений</v>
          </cell>
        </row>
        <row r="340">
          <cell r="F340">
            <v>66</v>
          </cell>
          <cell r="J340" t="str">
            <v>Чернышов Алексей</v>
          </cell>
        </row>
        <row r="341">
          <cell r="F341">
            <v>64</v>
          </cell>
          <cell r="J341" t="str">
            <v>Деревянкин Данила</v>
          </cell>
        </row>
        <row r="342">
          <cell r="F342">
            <v>64</v>
          </cell>
          <cell r="J342" t="str">
            <v>Якушкин Роман</v>
          </cell>
        </row>
        <row r="343">
          <cell r="F343">
            <v>64</v>
          </cell>
          <cell r="J343" t="str">
            <v>Измаилов Решад</v>
          </cell>
        </row>
        <row r="344">
          <cell r="F344">
            <v>63</v>
          </cell>
          <cell r="J344" t="str">
            <v>Палагин Андрей</v>
          </cell>
        </row>
        <row r="345">
          <cell r="F345">
            <v>63</v>
          </cell>
          <cell r="J345" t="str">
            <v>Шамин Сергей</v>
          </cell>
        </row>
        <row r="346">
          <cell r="F346">
            <v>62</v>
          </cell>
          <cell r="J346" t="str">
            <v>Клейменов Артем</v>
          </cell>
        </row>
        <row r="347">
          <cell r="F347">
            <v>62</v>
          </cell>
          <cell r="J347" t="str">
            <v>Ельмеев Рафаель</v>
          </cell>
        </row>
        <row r="348">
          <cell r="F348">
            <v>61</v>
          </cell>
          <cell r="J348" t="str">
            <v>Калякин Даниил</v>
          </cell>
        </row>
        <row r="349">
          <cell r="F349">
            <v>61</v>
          </cell>
          <cell r="J349" t="str">
            <v>Шишкин Даниил</v>
          </cell>
        </row>
        <row r="350">
          <cell r="F350">
            <v>60</v>
          </cell>
          <cell r="J350" t="str">
            <v>Дудочкин Александр</v>
          </cell>
        </row>
        <row r="351">
          <cell r="F351">
            <v>60</v>
          </cell>
          <cell r="J351" t="str">
            <v>Тайх Даниил</v>
          </cell>
        </row>
        <row r="352">
          <cell r="F352">
            <v>60</v>
          </cell>
          <cell r="J352" t="str">
            <v>Зиновьев Никита</v>
          </cell>
        </row>
        <row r="353">
          <cell r="F353">
            <v>59</v>
          </cell>
          <cell r="J353" t="str">
            <v>Корешков Павел</v>
          </cell>
        </row>
        <row r="354">
          <cell r="F354">
            <v>59</v>
          </cell>
          <cell r="J354" t="str">
            <v>Шкатулов Роман</v>
          </cell>
        </row>
        <row r="355">
          <cell r="F355">
            <v>58</v>
          </cell>
          <cell r="J355" t="str">
            <v>Пупков И.</v>
          </cell>
        </row>
        <row r="356">
          <cell r="F356">
            <v>58</v>
          </cell>
          <cell r="J356" t="str">
            <v>Беззубов Андрей</v>
          </cell>
        </row>
        <row r="357">
          <cell r="F357">
            <v>57</v>
          </cell>
          <cell r="J357" t="str">
            <v>Стрельцов Никита</v>
          </cell>
        </row>
        <row r="358">
          <cell r="F358">
            <v>53</v>
          </cell>
          <cell r="J358" t="str">
            <v>Спиряков Данила</v>
          </cell>
        </row>
        <row r="359">
          <cell r="F359">
            <v>53</v>
          </cell>
          <cell r="J359" t="str">
            <v>Лужин Артем</v>
          </cell>
        </row>
        <row r="360">
          <cell r="F360">
            <v>52</v>
          </cell>
          <cell r="J360" t="str">
            <v>Панков Александр</v>
          </cell>
        </row>
        <row r="361">
          <cell r="F361">
            <v>51</v>
          </cell>
          <cell r="J361" t="str">
            <v>Беспалов И.</v>
          </cell>
        </row>
        <row r="362">
          <cell r="F362">
            <v>51</v>
          </cell>
          <cell r="J362" t="str">
            <v>Стриж Петр</v>
          </cell>
        </row>
        <row r="363">
          <cell r="F363">
            <v>51</v>
          </cell>
          <cell r="J363" t="str">
            <v>Бахтеев Даниил</v>
          </cell>
        </row>
        <row r="364">
          <cell r="F364">
            <v>50</v>
          </cell>
          <cell r="J364" t="str">
            <v>Рузов Иван</v>
          </cell>
        </row>
        <row r="365">
          <cell r="F365">
            <v>48</v>
          </cell>
          <cell r="J365" t="str">
            <v>Строганов Денис</v>
          </cell>
        </row>
        <row r="366">
          <cell r="F366">
            <v>47</v>
          </cell>
          <cell r="J366" t="str">
            <v>Тряпицын Александр</v>
          </cell>
        </row>
        <row r="367">
          <cell r="F367">
            <v>47</v>
          </cell>
          <cell r="J367" t="str">
            <v>Усов Сергей</v>
          </cell>
        </row>
        <row r="368">
          <cell r="F368">
            <v>46</v>
          </cell>
          <cell r="J368" t="str">
            <v>Богословский Владислав</v>
          </cell>
        </row>
        <row r="369">
          <cell r="F369">
            <v>46</v>
          </cell>
          <cell r="J369" t="str">
            <v>Синяев Иван</v>
          </cell>
        </row>
        <row r="370">
          <cell r="F370">
            <v>46</v>
          </cell>
          <cell r="J370" t="str">
            <v>Тетенькин Владимир</v>
          </cell>
        </row>
        <row r="371">
          <cell r="F371">
            <v>45</v>
          </cell>
          <cell r="J371" t="str">
            <v>Михайлин Николай</v>
          </cell>
        </row>
        <row r="372">
          <cell r="F372">
            <v>44</v>
          </cell>
          <cell r="J372" t="str">
            <v>Мишин Дмитрий</v>
          </cell>
        </row>
        <row r="373">
          <cell r="F373">
            <v>43</v>
          </cell>
          <cell r="J373" t="str">
            <v>Абузяров Илья</v>
          </cell>
        </row>
        <row r="374">
          <cell r="F374">
            <v>43</v>
          </cell>
          <cell r="J374" t="str">
            <v>Саломатин Александр</v>
          </cell>
        </row>
        <row r="375">
          <cell r="F375">
            <v>43</v>
          </cell>
          <cell r="J375" t="str">
            <v>Малкин Виталий</v>
          </cell>
        </row>
        <row r="376">
          <cell r="F376">
            <v>43</v>
          </cell>
          <cell r="J376" t="str">
            <v>Кузьмин Алексей</v>
          </cell>
        </row>
        <row r="377">
          <cell r="F377">
            <v>42</v>
          </cell>
          <cell r="J377" t="str">
            <v>Кижеватов Дмитрий</v>
          </cell>
        </row>
        <row r="378">
          <cell r="F378">
            <v>42</v>
          </cell>
          <cell r="J378" t="str">
            <v>Кочетков Максим</v>
          </cell>
        </row>
        <row r="379">
          <cell r="F379">
            <v>41</v>
          </cell>
          <cell r="J379" t="str">
            <v>Жулев Дмитрий</v>
          </cell>
        </row>
        <row r="380">
          <cell r="F380">
            <v>41</v>
          </cell>
          <cell r="J380" t="str">
            <v>Гордейчук Родион</v>
          </cell>
        </row>
        <row r="381">
          <cell r="F381">
            <v>41</v>
          </cell>
          <cell r="J381" t="str">
            <v>Петровский Владимир</v>
          </cell>
        </row>
        <row r="382">
          <cell r="F382">
            <v>40</v>
          </cell>
          <cell r="J382" t="str">
            <v>Подкладышев Максим</v>
          </cell>
        </row>
        <row r="383">
          <cell r="F383">
            <v>38</v>
          </cell>
          <cell r="J383" t="str">
            <v>Бураев Егор</v>
          </cell>
        </row>
        <row r="384">
          <cell r="F384">
            <v>38</v>
          </cell>
          <cell r="J384" t="str">
            <v>Гонтарь Сергей</v>
          </cell>
        </row>
        <row r="385">
          <cell r="F385">
            <v>36</v>
          </cell>
          <cell r="J385" t="str">
            <v>Урядов Илья</v>
          </cell>
        </row>
        <row r="386">
          <cell r="F386">
            <v>36</v>
          </cell>
          <cell r="J386" t="str">
            <v>Стуклов Артем</v>
          </cell>
        </row>
        <row r="387">
          <cell r="F387">
            <v>35</v>
          </cell>
          <cell r="J387" t="str">
            <v>Долгов Андрей</v>
          </cell>
        </row>
        <row r="388">
          <cell r="F388">
            <v>34</v>
          </cell>
          <cell r="J388" t="str">
            <v>Кирюшин Даниил</v>
          </cell>
        </row>
        <row r="389">
          <cell r="F389">
            <v>34</v>
          </cell>
          <cell r="J389" t="str">
            <v>Рыскин Дмитрий</v>
          </cell>
        </row>
        <row r="390">
          <cell r="F390">
            <v>34</v>
          </cell>
          <cell r="J390" t="str">
            <v>Родин Максим</v>
          </cell>
        </row>
        <row r="391">
          <cell r="F391">
            <v>34</v>
          </cell>
          <cell r="J391" t="str">
            <v>Фролов Игорь</v>
          </cell>
        </row>
        <row r="392">
          <cell r="F392">
            <v>34</v>
          </cell>
          <cell r="J392" t="str">
            <v>Погожев Илья</v>
          </cell>
        </row>
        <row r="393">
          <cell r="F393">
            <v>34</v>
          </cell>
          <cell r="J393" t="str">
            <v>Простихин Роман</v>
          </cell>
        </row>
        <row r="394">
          <cell r="F394">
            <v>34</v>
          </cell>
          <cell r="J394" t="str">
            <v>Арбаев Денис</v>
          </cell>
        </row>
        <row r="395">
          <cell r="F395">
            <v>34</v>
          </cell>
          <cell r="J395" t="str">
            <v>Гусев Николай</v>
          </cell>
        </row>
        <row r="396">
          <cell r="F396">
            <v>33</v>
          </cell>
          <cell r="J396" t="str">
            <v>Шишкин Павел</v>
          </cell>
        </row>
        <row r="397">
          <cell r="F397">
            <v>33</v>
          </cell>
          <cell r="J397" t="str">
            <v>Федосов Игорь</v>
          </cell>
        </row>
        <row r="398">
          <cell r="F398">
            <v>33</v>
          </cell>
          <cell r="J398" t="str">
            <v>Ежков Павел</v>
          </cell>
        </row>
        <row r="399">
          <cell r="F399">
            <v>33</v>
          </cell>
          <cell r="J399" t="str">
            <v>Журавлев Андрей</v>
          </cell>
        </row>
        <row r="400">
          <cell r="F400">
            <v>33</v>
          </cell>
          <cell r="J400" t="str">
            <v>Карчев Виктор</v>
          </cell>
        </row>
        <row r="401">
          <cell r="F401">
            <v>33</v>
          </cell>
          <cell r="J401" t="str">
            <v>Гусаров Сергейевген</v>
          </cell>
        </row>
        <row r="402">
          <cell r="F402">
            <v>33</v>
          </cell>
          <cell r="J402" t="str">
            <v>Наквакин Вячеслав</v>
          </cell>
        </row>
        <row r="403">
          <cell r="F403">
            <v>32</v>
          </cell>
          <cell r="J403" t="str">
            <v>Подкладышев Игорь</v>
          </cell>
        </row>
        <row r="404">
          <cell r="F404">
            <v>32</v>
          </cell>
          <cell r="J404" t="str">
            <v>Васякин Алексей</v>
          </cell>
        </row>
        <row r="405">
          <cell r="F405">
            <v>31</v>
          </cell>
          <cell r="J405" t="str">
            <v>Терехин Даниил</v>
          </cell>
        </row>
        <row r="406">
          <cell r="F406">
            <v>31</v>
          </cell>
          <cell r="J406" t="str">
            <v>Мещеринов Максим</v>
          </cell>
        </row>
        <row r="407">
          <cell r="F407">
            <v>31</v>
          </cell>
          <cell r="J407" t="str">
            <v>Лунькин Александр</v>
          </cell>
        </row>
        <row r="408">
          <cell r="F408">
            <v>30</v>
          </cell>
          <cell r="J408" t="str">
            <v>Крестин Максим</v>
          </cell>
        </row>
        <row r="409">
          <cell r="F409">
            <v>30</v>
          </cell>
          <cell r="J409" t="str">
            <v>Абрамов Александр</v>
          </cell>
        </row>
        <row r="410">
          <cell r="F410">
            <v>30</v>
          </cell>
          <cell r="J410" t="str">
            <v>Емелин Иван</v>
          </cell>
        </row>
        <row r="411">
          <cell r="F411">
            <v>29</v>
          </cell>
          <cell r="J411" t="str">
            <v>Таганов Алексей</v>
          </cell>
        </row>
        <row r="412">
          <cell r="F412">
            <v>29</v>
          </cell>
          <cell r="J412" t="str">
            <v>Фадеев Александр</v>
          </cell>
        </row>
        <row r="413">
          <cell r="F413">
            <v>29</v>
          </cell>
          <cell r="J413" t="str">
            <v>Косолапов Николай</v>
          </cell>
        </row>
        <row r="414">
          <cell r="F414">
            <v>29</v>
          </cell>
          <cell r="J414" t="str">
            <v>Дунаев Георгий</v>
          </cell>
        </row>
        <row r="415">
          <cell r="F415">
            <v>28</v>
          </cell>
          <cell r="J415" t="str">
            <v>Кашкин Дмитрий</v>
          </cell>
        </row>
        <row r="416">
          <cell r="F416">
            <v>28</v>
          </cell>
          <cell r="J416" t="str">
            <v>Кодоров Алексей</v>
          </cell>
        </row>
        <row r="417">
          <cell r="F417">
            <v>27</v>
          </cell>
          <cell r="J417" t="str">
            <v>Бурлюкин Антон</v>
          </cell>
        </row>
        <row r="418">
          <cell r="F418">
            <v>26</v>
          </cell>
          <cell r="J418" t="str">
            <v>Токарев Александр</v>
          </cell>
        </row>
        <row r="419">
          <cell r="F419">
            <v>26</v>
          </cell>
          <cell r="J419" t="str">
            <v>Михеев Павел</v>
          </cell>
        </row>
        <row r="420">
          <cell r="F420">
            <v>26</v>
          </cell>
          <cell r="J420" t="str">
            <v>Давронов Акмал</v>
          </cell>
        </row>
        <row r="421">
          <cell r="F421">
            <v>26</v>
          </cell>
          <cell r="J421" t="str">
            <v>Картушин Дмитрий</v>
          </cell>
        </row>
        <row r="422">
          <cell r="F422">
            <v>26</v>
          </cell>
          <cell r="J422" t="str">
            <v>Елизаров Дмитрий</v>
          </cell>
        </row>
        <row r="423">
          <cell r="F423">
            <v>26</v>
          </cell>
          <cell r="J423" t="str">
            <v>Абашин Павел</v>
          </cell>
        </row>
        <row r="424">
          <cell r="F424">
            <v>25</v>
          </cell>
          <cell r="J424" t="str">
            <v>Беляков Юрий</v>
          </cell>
        </row>
        <row r="425">
          <cell r="F425">
            <v>25</v>
          </cell>
          <cell r="J425" t="str">
            <v>Фокин Александр</v>
          </cell>
        </row>
        <row r="426">
          <cell r="F426">
            <v>24</v>
          </cell>
          <cell r="J426" t="str">
            <v>Жаворонкин Владислав</v>
          </cell>
        </row>
        <row r="427">
          <cell r="F427">
            <v>24</v>
          </cell>
          <cell r="J427" t="str">
            <v>Торгашев Павел</v>
          </cell>
        </row>
        <row r="428">
          <cell r="F428">
            <v>24</v>
          </cell>
          <cell r="J428" t="str">
            <v>Шпак Роман</v>
          </cell>
        </row>
        <row r="429">
          <cell r="F429">
            <v>24</v>
          </cell>
          <cell r="J429" t="str">
            <v>Николаев Юрий</v>
          </cell>
        </row>
        <row r="430">
          <cell r="F430">
            <v>24</v>
          </cell>
          <cell r="J430" t="str">
            <v>Куницын Александр</v>
          </cell>
        </row>
        <row r="431">
          <cell r="F431">
            <v>24</v>
          </cell>
          <cell r="J431" t="str">
            <v>Секутров Евгений</v>
          </cell>
        </row>
        <row r="432">
          <cell r="F432">
            <v>23</v>
          </cell>
          <cell r="J432" t="str">
            <v>Киргинов Олег</v>
          </cell>
        </row>
        <row r="433">
          <cell r="F433">
            <v>23</v>
          </cell>
          <cell r="J433" t="str">
            <v>Асташин Алексей</v>
          </cell>
        </row>
        <row r="434">
          <cell r="F434">
            <v>22</v>
          </cell>
          <cell r="J434" t="str">
            <v>Пантелеев Андрей</v>
          </cell>
        </row>
        <row r="435">
          <cell r="F435">
            <v>22</v>
          </cell>
          <cell r="J435" t="str">
            <v>Спиридонов Василий</v>
          </cell>
        </row>
        <row r="436">
          <cell r="F436">
            <v>22</v>
          </cell>
          <cell r="J436" t="str">
            <v>Чупрунов Юрий</v>
          </cell>
        </row>
        <row r="437">
          <cell r="F437">
            <v>22</v>
          </cell>
          <cell r="J437" t="str">
            <v>Краснобаев Никита</v>
          </cell>
        </row>
        <row r="438">
          <cell r="F438">
            <v>21</v>
          </cell>
          <cell r="J438" t="str">
            <v>Борискин Кирилл</v>
          </cell>
        </row>
        <row r="439">
          <cell r="F439">
            <v>21</v>
          </cell>
          <cell r="J439" t="str">
            <v>Покшин Владислав</v>
          </cell>
        </row>
        <row r="440">
          <cell r="F440">
            <v>21</v>
          </cell>
          <cell r="J440" t="str">
            <v>Тимогин Евгений</v>
          </cell>
        </row>
        <row r="441">
          <cell r="F441">
            <v>21</v>
          </cell>
          <cell r="J441" t="str">
            <v>Михайлов Евгений</v>
          </cell>
        </row>
        <row r="442">
          <cell r="F442">
            <v>21</v>
          </cell>
          <cell r="J442" t="str">
            <v>Фахрутдинов Идель</v>
          </cell>
        </row>
        <row r="443">
          <cell r="F443">
            <v>21</v>
          </cell>
          <cell r="J443" t="str">
            <v>Дуплянский Вадим</v>
          </cell>
        </row>
        <row r="444">
          <cell r="F444">
            <v>21</v>
          </cell>
          <cell r="J444" t="str">
            <v>Богданов Дамир</v>
          </cell>
        </row>
        <row r="445">
          <cell r="F445">
            <v>21</v>
          </cell>
          <cell r="J445" t="str">
            <v>Сонин Егор</v>
          </cell>
        </row>
        <row r="446">
          <cell r="F446">
            <v>21</v>
          </cell>
          <cell r="J446" t="str">
            <v>Дельцов Роман</v>
          </cell>
        </row>
        <row r="447">
          <cell r="F447">
            <v>21</v>
          </cell>
          <cell r="J447" t="str">
            <v>Илющенко Александр</v>
          </cell>
        </row>
        <row r="448">
          <cell r="F448">
            <v>21</v>
          </cell>
          <cell r="J448" t="str">
            <v>Пермисанов Павел</v>
          </cell>
        </row>
        <row r="449">
          <cell r="F449">
            <v>21</v>
          </cell>
          <cell r="J449" t="str">
            <v>Лунин Павел</v>
          </cell>
        </row>
        <row r="450">
          <cell r="F450">
            <v>20</v>
          </cell>
          <cell r="J450" t="str">
            <v>Ильин Константин</v>
          </cell>
        </row>
        <row r="451">
          <cell r="F451">
            <v>20</v>
          </cell>
          <cell r="J451" t="str">
            <v>Сладков Виктор</v>
          </cell>
        </row>
        <row r="452">
          <cell r="F452">
            <v>20</v>
          </cell>
          <cell r="J452" t="str">
            <v>Акимов Владимир</v>
          </cell>
        </row>
        <row r="453">
          <cell r="F453">
            <v>20</v>
          </cell>
          <cell r="J453" t="str">
            <v>Филаретов Даниил</v>
          </cell>
        </row>
        <row r="454">
          <cell r="F454">
            <v>20</v>
          </cell>
          <cell r="J454" t="str">
            <v>Трутнев Александр</v>
          </cell>
        </row>
        <row r="455">
          <cell r="F455">
            <v>20</v>
          </cell>
          <cell r="J455" t="str">
            <v>Шевырдяев Владислав</v>
          </cell>
        </row>
        <row r="456">
          <cell r="F456">
            <v>20</v>
          </cell>
          <cell r="J456" t="str">
            <v>Гусаров Сергейалександров</v>
          </cell>
        </row>
        <row r="457">
          <cell r="F457">
            <v>20</v>
          </cell>
          <cell r="J457" t="str">
            <v>Мамкеев Дамир</v>
          </cell>
        </row>
        <row r="458">
          <cell r="F458">
            <v>19</v>
          </cell>
          <cell r="J458" t="str">
            <v>Коган А.</v>
          </cell>
        </row>
        <row r="459">
          <cell r="F459">
            <v>19</v>
          </cell>
          <cell r="J459" t="str">
            <v>Маканин А.</v>
          </cell>
        </row>
        <row r="460">
          <cell r="F460">
            <v>19</v>
          </cell>
          <cell r="J460" t="str">
            <v>Елизаров Вадим</v>
          </cell>
        </row>
        <row r="461">
          <cell r="F461">
            <v>19</v>
          </cell>
          <cell r="J461" t="str">
            <v>Зимин Дмитрий</v>
          </cell>
        </row>
        <row r="462">
          <cell r="F462">
            <v>19</v>
          </cell>
          <cell r="J462" t="str">
            <v>Рябов Антон</v>
          </cell>
        </row>
        <row r="463">
          <cell r="F463">
            <v>19</v>
          </cell>
          <cell r="J463" t="str">
            <v>Порохов Иван</v>
          </cell>
        </row>
        <row r="464">
          <cell r="F464">
            <v>19</v>
          </cell>
          <cell r="J464" t="str">
            <v>Махныкин Сергей</v>
          </cell>
        </row>
        <row r="465">
          <cell r="F465">
            <v>19</v>
          </cell>
          <cell r="J465" t="str">
            <v>Романовский Владимир</v>
          </cell>
        </row>
        <row r="466">
          <cell r="F466">
            <v>19</v>
          </cell>
          <cell r="J466" t="str">
            <v>Плахтюрин Павел</v>
          </cell>
        </row>
        <row r="467">
          <cell r="F467">
            <v>19</v>
          </cell>
          <cell r="J467" t="str">
            <v>Сухоруков Владимир</v>
          </cell>
        </row>
        <row r="468">
          <cell r="F468">
            <v>19</v>
          </cell>
          <cell r="J468" t="str">
            <v>Дементьев Владислав</v>
          </cell>
        </row>
        <row r="469">
          <cell r="F469">
            <v>18</v>
          </cell>
          <cell r="J469" t="str">
            <v>Алданьков Александр</v>
          </cell>
        </row>
        <row r="470">
          <cell r="F470">
            <v>18</v>
          </cell>
          <cell r="J470" t="str">
            <v>Дворянкин Андрей</v>
          </cell>
        </row>
        <row r="471">
          <cell r="F471">
            <v>18</v>
          </cell>
          <cell r="J471" t="str">
            <v>Рузанов Никита</v>
          </cell>
        </row>
        <row r="472">
          <cell r="F472">
            <v>18</v>
          </cell>
          <cell r="J472" t="str">
            <v>Копылов Александр</v>
          </cell>
        </row>
        <row r="473">
          <cell r="F473">
            <v>18</v>
          </cell>
          <cell r="J473" t="str">
            <v>Кочетков Дмитрий</v>
          </cell>
        </row>
        <row r="474">
          <cell r="F474">
            <v>18</v>
          </cell>
          <cell r="J474" t="str">
            <v>Сафронов Данила</v>
          </cell>
        </row>
        <row r="475">
          <cell r="F475">
            <v>18</v>
          </cell>
          <cell r="J475" t="str">
            <v>Джалалов Андрей</v>
          </cell>
        </row>
        <row r="476">
          <cell r="F476">
            <v>17</v>
          </cell>
          <cell r="J476" t="str">
            <v>Козырев Илья</v>
          </cell>
        </row>
        <row r="477">
          <cell r="F477">
            <v>17</v>
          </cell>
          <cell r="J477" t="str">
            <v>Фуфанов Артем</v>
          </cell>
        </row>
        <row r="478">
          <cell r="F478">
            <v>17</v>
          </cell>
          <cell r="J478" t="str">
            <v>Гришкин Александр</v>
          </cell>
        </row>
        <row r="479">
          <cell r="F479">
            <v>17</v>
          </cell>
          <cell r="J479" t="str">
            <v>Кондратенко Евгений</v>
          </cell>
        </row>
        <row r="480">
          <cell r="F480">
            <v>17</v>
          </cell>
          <cell r="J480" t="str">
            <v>Захаров Алексей</v>
          </cell>
        </row>
        <row r="481">
          <cell r="F481">
            <v>17</v>
          </cell>
          <cell r="J481" t="str">
            <v>Симонов Артем</v>
          </cell>
        </row>
        <row r="482">
          <cell r="F482">
            <v>16</v>
          </cell>
          <cell r="J482" t="str">
            <v>Николаев Николай</v>
          </cell>
        </row>
        <row r="483">
          <cell r="F483">
            <v>16</v>
          </cell>
          <cell r="J483" t="str">
            <v>Петаев Александр</v>
          </cell>
        </row>
        <row r="484">
          <cell r="F484">
            <v>16</v>
          </cell>
          <cell r="J484" t="str">
            <v>Попиков Евгений</v>
          </cell>
        </row>
        <row r="485">
          <cell r="F485">
            <v>16</v>
          </cell>
          <cell r="J485" t="str">
            <v>Степанов Денис</v>
          </cell>
        </row>
        <row r="486">
          <cell r="F486">
            <v>16</v>
          </cell>
          <cell r="J486" t="str">
            <v>Скрипкин Алексей</v>
          </cell>
        </row>
        <row r="487">
          <cell r="F487">
            <v>16</v>
          </cell>
          <cell r="J487" t="str">
            <v>Гурьянов Владислав</v>
          </cell>
        </row>
        <row r="488">
          <cell r="F488">
            <v>16</v>
          </cell>
          <cell r="J488" t="str">
            <v>Полушкин Валерий</v>
          </cell>
        </row>
        <row r="489">
          <cell r="F489">
            <v>16</v>
          </cell>
          <cell r="J489" t="str">
            <v>Логинов Алексей</v>
          </cell>
        </row>
        <row r="490">
          <cell r="F490">
            <v>16</v>
          </cell>
          <cell r="J490" t="str">
            <v>Иванов Евгений</v>
          </cell>
        </row>
        <row r="491">
          <cell r="F491">
            <v>16</v>
          </cell>
          <cell r="J491" t="str">
            <v>Синев Вадим</v>
          </cell>
        </row>
        <row r="492">
          <cell r="F492">
            <v>16</v>
          </cell>
          <cell r="J492" t="str">
            <v>Сингин Илья</v>
          </cell>
        </row>
        <row r="493">
          <cell r="F493">
            <v>16</v>
          </cell>
          <cell r="J493" t="str">
            <v>Юмин Георгий</v>
          </cell>
        </row>
        <row r="494">
          <cell r="F494">
            <v>16</v>
          </cell>
          <cell r="J494" t="str">
            <v>Жуков Андрей</v>
          </cell>
        </row>
        <row r="495">
          <cell r="F495">
            <v>15</v>
          </cell>
          <cell r="J495" t="str">
            <v>Гонтарь Д.</v>
          </cell>
        </row>
        <row r="496">
          <cell r="F496">
            <v>15</v>
          </cell>
          <cell r="J496" t="str">
            <v>Журов Никита</v>
          </cell>
        </row>
        <row r="497">
          <cell r="F497">
            <v>15</v>
          </cell>
          <cell r="J497" t="str">
            <v>Булгаков Владимир</v>
          </cell>
        </row>
        <row r="498">
          <cell r="F498">
            <v>15</v>
          </cell>
          <cell r="J498" t="str">
            <v>Салмин Алексей</v>
          </cell>
        </row>
        <row r="499">
          <cell r="F499">
            <v>15</v>
          </cell>
          <cell r="J499" t="str">
            <v>Ваняшев Роман</v>
          </cell>
        </row>
        <row r="500">
          <cell r="F500">
            <v>15</v>
          </cell>
          <cell r="J500" t="str">
            <v>Картавов Никита</v>
          </cell>
        </row>
        <row r="501">
          <cell r="F501">
            <v>15</v>
          </cell>
          <cell r="J501" t="str">
            <v>Пронькин Владимир</v>
          </cell>
        </row>
        <row r="502">
          <cell r="F502">
            <v>15</v>
          </cell>
          <cell r="J502" t="str">
            <v>Семечкин Владислав</v>
          </cell>
        </row>
        <row r="503">
          <cell r="F503">
            <v>15</v>
          </cell>
          <cell r="J503" t="str">
            <v>Глебов Алексей</v>
          </cell>
        </row>
        <row r="504">
          <cell r="F504">
            <v>15</v>
          </cell>
          <cell r="J504" t="str">
            <v>Кармишин Владислав</v>
          </cell>
        </row>
        <row r="505">
          <cell r="F505">
            <v>15</v>
          </cell>
          <cell r="J505" t="str">
            <v>Мусин Алексей</v>
          </cell>
        </row>
        <row r="506">
          <cell r="F506">
            <v>14</v>
          </cell>
          <cell r="J506" t="str">
            <v>Черноглазкин ?</v>
          </cell>
        </row>
        <row r="507">
          <cell r="F507">
            <v>14</v>
          </cell>
          <cell r="J507" t="str">
            <v>Алексеев Сергей</v>
          </cell>
        </row>
        <row r="508">
          <cell r="F508">
            <v>14</v>
          </cell>
          <cell r="J508" t="str">
            <v>Голенев Александр</v>
          </cell>
        </row>
        <row r="509">
          <cell r="F509">
            <v>14</v>
          </cell>
          <cell r="J509" t="str">
            <v>Вавилин Кирилл</v>
          </cell>
        </row>
        <row r="510">
          <cell r="F510">
            <v>14</v>
          </cell>
          <cell r="J510" t="str">
            <v>Верухин Александр</v>
          </cell>
        </row>
        <row r="511">
          <cell r="F511">
            <v>13</v>
          </cell>
          <cell r="J511" t="str">
            <v>Блясов Владимир</v>
          </cell>
        </row>
        <row r="512">
          <cell r="F512">
            <v>12</v>
          </cell>
          <cell r="J512" t="str">
            <v>Гришин Денис</v>
          </cell>
        </row>
        <row r="513">
          <cell r="F513">
            <v>12</v>
          </cell>
          <cell r="J513" t="str">
            <v>Климов Сергей</v>
          </cell>
        </row>
        <row r="514">
          <cell r="F514">
            <v>12</v>
          </cell>
          <cell r="J514" t="str">
            <v>Мануйлович Виктор</v>
          </cell>
        </row>
        <row r="515">
          <cell r="F515">
            <v>12</v>
          </cell>
          <cell r="J515" t="str">
            <v>Кузин Артем</v>
          </cell>
        </row>
        <row r="516">
          <cell r="F516">
            <v>12</v>
          </cell>
          <cell r="J516" t="str">
            <v>Ведров Никита</v>
          </cell>
        </row>
        <row r="517">
          <cell r="F517">
            <v>12</v>
          </cell>
          <cell r="J517" t="str">
            <v>Тюряев Денис</v>
          </cell>
        </row>
        <row r="518">
          <cell r="F518">
            <v>12</v>
          </cell>
          <cell r="J518" t="str">
            <v>Кондрашкин Антон</v>
          </cell>
        </row>
        <row r="519">
          <cell r="F519">
            <v>12</v>
          </cell>
          <cell r="J519" t="str">
            <v>Козловцев Дмитрий</v>
          </cell>
        </row>
        <row r="520">
          <cell r="F520">
            <v>12</v>
          </cell>
          <cell r="J520" t="str">
            <v>Филиппов Юрий</v>
          </cell>
        </row>
        <row r="521">
          <cell r="F521">
            <v>12</v>
          </cell>
          <cell r="J521" t="str">
            <v>Логинов Георгий</v>
          </cell>
        </row>
        <row r="522">
          <cell r="F522">
            <v>12</v>
          </cell>
          <cell r="J522" t="str">
            <v>Коржавин Артем</v>
          </cell>
        </row>
        <row r="523">
          <cell r="F523">
            <v>12</v>
          </cell>
          <cell r="J523" t="str">
            <v>Колосовский В.</v>
          </cell>
        </row>
        <row r="524">
          <cell r="F524">
            <v>11</v>
          </cell>
          <cell r="J524" t="str">
            <v>Николаев Никита</v>
          </cell>
        </row>
        <row r="525">
          <cell r="F525">
            <v>11</v>
          </cell>
          <cell r="J525" t="str">
            <v>Лебедев Денис</v>
          </cell>
        </row>
        <row r="526">
          <cell r="F526">
            <v>11</v>
          </cell>
          <cell r="J526" t="str">
            <v>Горшков Дмитрий</v>
          </cell>
        </row>
        <row r="527">
          <cell r="F527">
            <v>11</v>
          </cell>
          <cell r="J527" t="str">
            <v>Жидков Сергей</v>
          </cell>
        </row>
        <row r="528">
          <cell r="F528">
            <v>11</v>
          </cell>
          <cell r="J528" t="str">
            <v>Усов Валерий</v>
          </cell>
        </row>
        <row r="529">
          <cell r="F529">
            <v>11</v>
          </cell>
          <cell r="J529" t="str">
            <v>Беляков Евгений</v>
          </cell>
        </row>
        <row r="530">
          <cell r="F530">
            <v>11</v>
          </cell>
          <cell r="J530" t="str">
            <v>Казарин Михаил</v>
          </cell>
        </row>
        <row r="531">
          <cell r="F531">
            <v>11</v>
          </cell>
          <cell r="J531" t="str">
            <v>Максаев Николай</v>
          </cell>
        </row>
        <row r="532">
          <cell r="F532">
            <v>11</v>
          </cell>
          <cell r="J532" t="str">
            <v>Рузляев Александр</v>
          </cell>
        </row>
        <row r="533">
          <cell r="F533">
            <v>11</v>
          </cell>
          <cell r="J533" t="str">
            <v>Шмелев Максим</v>
          </cell>
        </row>
        <row r="534">
          <cell r="F534">
            <v>11</v>
          </cell>
          <cell r="J534" t="str">
            <v>Чекаев Петр</v>
          </cell>
        </row>
        <row r="535">
          <cell r="F535">
            <v>11</v>
          </cell>
          <cell r="J535" t="str">
            <v>Политов Николай</v>
          </cell>
        </row>
        <row r="536">
          <cell r="F536">
            <v>11</v>
          </cell>
          <cell r="J536" t="str">
            <v>Малахов Андрей</v>
          </cell>
        </row>
        <row r="537">
          <cell r="F537">
            <v>11</v>
          </cell>
          <cell r="J537" t="str">
            <v>Коробцев Кирилл</v>
          </cell>
        </row>
        <row r="538">
          <cell r="F538">
            <v>11</v>
          </cell>
          <cell r="J538" t="str">
            <v>Савин Николай</v>
          </cell>
        </row>
        <row r="539">
          <cell r="F539">
            <v>11</v>
          </cell>
          <cell r="J539" t="str">
            <v>Пименов Павел</v>
          </cell>
        </row>
        <row r="540">
          <cell r="F540">
            <v>11</v>
          </cell>
          <cell r="J540" t="str">
            <v>Доронкин Иван</v>
          </cell>
        </row>
        <row r="541">
          <cell r="F541">
            <v>11</v>
          </cell>
          <cell r="J541" t="str">
            <v>Савинов Сергей</v>
          </cell>
        </row>
        <row r="542">
          <cell r="F542">
            <v>11</v>
          </cell>
          <cell r="J542" t="str">
            <v>Спирин Андрей</v>
          </cell>
        </row>
        <row r="543">
          <cell r="F543">
            <v>11</v>
          </cell>
          <cell r="J543" t="str">
            <v>Алдаев Владислав</v>
          </cell>
        </row>
        <row r="544">
          <cell r="F544">
            <v>11</v>
          </cell>
          <cell r="J544" t="str">
            <v>Шмелев Вячеслав</v>
          </cell>
        </row>
        <row r="545">
          <cell r="F545">
            <v>11</v>
          </cell>
          <cell r="J545" t="str">
            <v>Жданов Александр</v>
          </cell>
        </row>
        <row r="546">
          <cell r="F546">
            <v>11</v>
          </cell>
          <cell r="J546" t="str">
            <v>Антонов Владимир</v>
          </cell>
        </row>
        <row r="547">
          <cell r="F547">
            <v>11</v>
          </cell>
          <cell r="J547" t="str">
            <v>Тычков Илья</v>
          </cell>
        </row>
        <row r="548">
          <cell r="F548">
            <v>11</v>
          </cell>
          <cell r="J548" t="str">
            <v>Васильков Андрей</v>
          </cell>
        </row>
        <row r="549">
          <cell r="F549">
            <v>11</v>
          </cell>
          <cell r="J549" t="str">
            <v>Мальтисов Александр</v>
          </cell>
        </row>
        <row r="550">
          <cell r="F550">
            <v>11</v>
          </cell>
          <cell r="J550" t="str">
            <v>Серов Дмитрий</v>
          </cell>
        </row>
        <row r="551">
          <cell r="F551">
            <v>11</v>
          </cell>
          <cell r="J551" t="str">
            <v>Федоров Алексей</v>
          </cell>
        </row>
        <row r="552">
          <cell r="F552">
            <v>10</v>
          </cell>
          <cell r="J552" t="str">
            <v>Григорян Григорий</v>
          </cell>
        </row>
        <row r="553">
          <cell r="F553">
            <v>10</v>
          </cell>
          <cell r="J553" t="str">
            <v>Климкин Д.</v>
          </cell>
        </row>
        <row r="554">
          <cell r="F554">
            <v>10</v>
          </cell>
          <cell r="J554" t="str">
            <v>Леснов Д.</v>
          </cell>
        </row>
        <row r="555">
          <cell r="F555">
            <v>10</v>
          </cell>
          <cell r="J555" t="str">
            <v>Морозов Е.</v>
          </cell>
        </row>
        <row r="556">
          <cell r="F556">
            <v>10</v>
          </cell>
          <cell r="J556" t="str">
            <v>Морозов Павел</v>
          </cell>
        </row>
        <row r="557">
          <cell r="F557">
            <v>10</v>
          </cell>
          <cell r="J557" t="str">
            <v>Никишов С.</v>
          </cell>
        </row>
        <row r="558">
          <cell r="F558">
            <v>10</v>
          </cell>
          <cell r="J558" t="str">
            <v>Каратаев Виктор</v>
          </cell>
        </row>
        <row r="559">
          <cell r="F559">
            <v>10</v>
          </cell>
          <cell r="J559" t="str">
            <v>Хмелевский Артем</v>
          </cell>
        </row>
        <row r="560">
          <cell r="F560">
            <v>10</v>
          </cell>
          <cell r="J560" t="str">
            <v>Новиков Олег</v>
          </cell>
        </row>
        <row r="561">
          <cell r="F561">
            <v>10</v>
          </cell>
          <cell r="J561" t="str">
            <v>Секретов Евгений</v>
          </cell>
        </row>
        <row r="562">
          <cell r="F562">
            <v>10</v>
          </cell>
          <cell r="J562" t="str">
            <v>Власов Александр</v>
          </cell>
        </row>
        <row r="563">
          <cell r="F563">
            <v>10</v>
          </cell>
          <cell r="J563" t="str">
            <v>Барковский Антон</v>
          </cell>
        </row>
        <row r="564">
          <cell r="F564">
            <v>10</v>
          </cell>
          <cell r="J564" t="str">
            <v>Даидбеков Руслан</v>
          </cell>
        </row>
        <row r="565">
          <cell r="F565">
            <v>10</v>
          </cell>
          <cell r="J565" t="str">
            <v>Ситников Кирилл</v>
          </cell>
        </row>
        <row r="566">
          <cell r="F566">
            <v>10</v>
          </cell>
          <cell r="J566" t="str">
            <v>Безиков Ярослав</v>
          </cell>
        </row>
        <row r="567">
          <cell r="F567">
            <v>10</v>
          </cell>
          <cell r="J567" t="str">
            <v>Фомин Максим</v>
          </cell>
        </row>
        <row r="568">
          <cell r="F568">
            <v>10</v>
          </cell>
          <cell r="J568" t="str">
            <v>Казымов Фазиль</v>
          </cell>
        </row>
        <row r="569">
          <cell r="F569">
            <v>10</v>
          </cell>
          <cell r="J569" t="str">
            <v>Горячев Антон</v>
          </cell>
        </row>
        <row r="570">
          <cell r="F570">
            <v>10</v>
          </cell>
          <cell r="J570" t="str">
            <v>Кручинов Иван</v>
          </cell>
        </row>
        <row r="571">
          <cell r="F571">
            <v>10</v>
          </cell>
          <cell r="J571" t="str">
            <v>Бобров Богдан</v>
          </cell>
        </row>
        <row r="572">
          <cell r="F572">
            <v>10</v>
          </cell>
          <cell r="J572" t="str">
            <v>Макаров Александр</v>
          </cell>
        </row>
        <row r="573">
          <cell r="F573">
            <v>10</v>
          </cell>
          <cell r="J573" t="str">
            <v>Астафьев Григорий</v>
          </cell>
        </row>
        <row r="574">
          <cell r="F574">
            <v>10</v>
          </cell>
          <cell r="J574" t="str">
            <v>Стрелецкий Сергей</v>
          </cell>
        </row>
        <row r="575">
          <cell r="F575">
            <v>10</v>
          </cell>
          <cell r="J575" t="str">
            <v>Носков Федор</v>
          </cell>
        </row>
        <row r="576">
          <cell r="F576">
            <v>10</v>
          </cell>
          <cell r="J576" t="str">
            <v>Халястов Вячеслав</v>
          </cell>
        </row>
        <row r="577">
          <cell r="F577">
            <v>10</v>
          </cell>
          <cell r="J577" t="str">
            <v>Кочетков Петр</v>
          </cell>
        </row>
        <row r="578">
          <cell r="F578">
            <v>10</v>
          </cell>
          <cell r="J578" t="str">
            <v>Петриченко Василий</v>
          </cell>
        </row>
        <row r="579">
          <cell r="F579">
            <v>10</v>
          </cell>
          <cell r="J579" t="str">
            <v>Шабнов Руслан</v>
          </cell>
        </row>
        <row r="580">
          <cell r="F580">
            <v>10</v>
          </cell>
          <cell r="J580" t="str">
            <v>Караулов Денис</v>
          </cell>
        </row>
        <row r="581">
          <cell r="F581">
            <v>10</v>
          </cell>
          <cell r="J581" t="str">
            <v>Калинкин Дмитрий</v>
          </cell>
        </row>
        <row r="582">
          <cell r="F582">
            <v>10</v>
          </cell>
          <cell r="J582" t="str">
            <v>Швецов Дмитрий</v>
          </cell>
        </row>
        <row r="583">
          <cell r="F583">
            <v>10</v>
          </cell>
          <cell r="J583" t="str">
            <v>Кадеркаев Ильдар</v>
          </cell>
        </row>
        <row r="584">
          <cell r="F584">
            <v>10</v>
          </cell>
          <cell r="J584" t="str">
            <v>Сахаров Евгений</v>
          </cell>
        </row>
        <row r="585">
          <cell r="F585">
            <v>10</v>
          </cell>
          <cell r="J585" t="str">
            <v>Волков Антон</v>
          </cell>
        </row>
        <row r="586">
          <cell r="F586">
            <v>10</v>
          </cell>
          <cell r="J586" t="str">
            <v>Широков Даниил</v>
          </cell>
        </row>
        <row r="587">
          <cell r="F587">
            <v>10</v>
          </cell>
          <cell r="J587" t="str">
            <v>Оганесян Максим</v>
          </cell>
        </row>
        <row r="588">
          <cell r="F588">
            <v>10</v>
          </cell>
          <cell r="J588" t="str">
            <v>Журкин Михаил</v>
          </cell>
        </row>
        <row r="589">
          <cell r="F589">
            <v>10</v>
          </cell>
          <cell r="J589" t="str">
            <v>Бубнышев Сергей</v>
          </cell>
        </row>
        <row r="590">
          <cell r="F590">
            <v>10</v>
          </cell>
          <cell r="J590" t="str">
            <v>Ревнивцев Андрей</v>
          </cell>
        </row>
        <row r="591">
          <cell r="F591">
            <v>10</v>
          </cell>
          <cell r="J591" t="str">
            <v>Макарин Роман</v>
          </cell>
        </row>
        <row r="592">
          <cell r="F592">
            <v>10</v>
          </cell>
          <cell r="J592" t="str">
            <v>Торопцев Никита</v>
          </cell>
        </row>
        <row r="593">
          <cell r="F593">
            <v>10</v>
          </cell>
          <cell r="J593" t="str">
            <v>Зиновьев Ярослав</v>
          </cell>
        </row>
        <row r="594">
          <cell r="F594">
            <v>10</v>
          </cell>
          <cell r="J594" t="str">
            <v>Воеводин Данила</v>
          </cell>
        </row>
        <row r="595">
          <cell r="F595">
            <v>10</v>
          </cell>
          <cell r="J595" t="str">
            <v>Киселев Игорь</v>
          </cell>
        </row>
        <row r="596">
          <cell r="F596">
            <v>10</v>
          </cell>
          <cell r="J596" t="str">
            <v>Форманчук Максим</v>
          </cell>
        </row>
        <row r="597">
          <cell r="F597">
            <v>10</v>
          </cell>
          <cell r="J597" t="str">
            <v>Алошнин Роман</v>
          </cell>
        </row>
        <row r="598">
          <cell r="F598">
            <v>10</v>
          </cell>
          <cell r="J598" t="str">
            <v>Отпущенников Максим</v>
          </cell>
        </row>
        <row r="599">
          <cell r="F599">
            <v>10</v>
          </cell>
          <cell r="J599" t="str">
            <v>Леонтьев Сергей</v>
          </cell>
        </row>
        <row r="600">
          <cell r="F600">
            <v>10</v>
          </cell>
          <cell r="J600" t="str">
            <v>Медянцев Дмитрий</v>
          </cell>
        </row>
        <row r="601">
          <cell r="F601">
            <v>10</v>
          </cell>
          <cell r="J601" t="str">
            <v>Чувашенко Дмитрий</v>
          </cell>
        </row>
        <row r="602">
          <cell r="F602">
            <v>10</v>
          </cell>
          <cell r="J602" t="str">
            <v>Конюков Артем</v>
          </cell>
        </row>
        <row r="603">
          <cell r="F603">
            <v>10</v>
          </cell>
          <cell r="J603" t="str">
            <v>Павлик Кирилл</v>
          </cell>
        </row>
        <row r="604">
          <cell r="F604">
            <v>10</v>
          </cell>
          <cell r="J604" t="str">
            <v>Беликов Даниил</v>
          </cell>
        </row>
        <row r="605">
          <cell r="F605">
            <v>10</v>
          </cell>
          <cell r="J605" t="str">
            <v>Свешников Семен</v>
          </cell>
        </row>
        <row r="606">
          <cell r="F606">
            <v>10</v>
          </cell>
          <cell r="J606" t="str">
            <v>Никитин Артем</v>
          </cell>
        </row>
        <row r="607">
          <cell r="F607">
            <v>10</v>
          </cell>
          <cell r="J607" t="str">
            <v>Козлов Денис</v>
          </cell>
        </row>
        <row r="608">
          <cell r="F608">
            <v>10</v>
          </cell>
          <cell r="J608" t="str">
            <v>Черный Вячеслав</v>
          </cell>
        </row>
        <row r="609">
          <cell r="F609">
            <v>10</v>
          </cell>
          <cell r="J609" t="str">
            <v>Прокофьев Александр</v>
          </cell>
        </row>
        <row r="610">
          <cell r="F610">
            <v>10</v>
          </cell>
          <cell r="J610" t="str">
            <v>Оськин Владимир</v>
          </cell>
        </row>
        <row r="611">
          <cell r="F611">
            <v>10</v>
          </cell>
          <cell r="J611" t="str">
            <v>Перьков Дмитрий</v>
          </cell>
        </row>
        <row r="612">
          <cell r="F612">
            <v>10</v>
          </cell>
          <cell r="J612" t="str">
            <v>Мелихов Данила</v>
          </cell>
        </row>
        <row r="613">
          <cell r="F613">
            <v>10</v>
          </cell>
          <cell r="J613" t="str">
            <v>Кочетков Артем</v>
          </cell>
        </row>
        <row r="614">
          <cell r="F614">
            <v>10</v>
          </cell>
          <cell r="J614" t="str">
            <v>Архиереев Николай</v>
          </cell>
        </row>
        <row r="615">
          <cell r="F615">
            <v>10</v>
          </cell>
          <cell r="J615" t="str">
            <v>Рябов Денис</v>
          </cell>
        </row>
        <row r="616">
          <cell r="F616">
            <v>10</v>
          </cell>
          <cell r="J616" t="str">
            <v>Амстер Сергей</v>
          </cell>
        </row>
        <row r="617">
          <cell r="F617">
            <v>10</v>
          </cell>
          <cell r="J617" t="str">
            <v>Абашин Дмитрий</v>
          </cell>
        </row>
        <row r="618">
          <cell r="F618">
            <v>10</v>
          </cell>
          <cell r="J618" t="str">
            <v>Галенин Артем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По столам"/>
      <sheetName val="РАСПИСАНИЕ"/>
      <sheetName val="Заявка"/>
      <sheetName val="КВАЛИФ"/>
      <sheetName val="Муж-финал"/>
      <sheetName val="Жен-финал"/>
      <sheetName val="Протокол матча"/>
      <sheetName val="Протокол"/>
      <sheetName val="СПИСОК"/>
      <sheetName val="Прот_жен"/>
      <sheetName val="Прот_муж"/>
      <sheetName val="R_Муж"/>
      <sheetName val="R_Жен"/>
      <sheetName val="мужчины"/>
      <sheetName val="женщины"/>
      <sheetName val="Лист4"/>
      <sheetName val="Лист3"/>
      <sheetName val="Лист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Verknüpfungen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Женские пары"/>
      <sheetName val="СмешПары"/>
      <sheetName val="МужПары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Списки участников ОМ, ОЖ"/>
      <sheetName val="Девушки"/>
      <sheetName val="Юноши"/>
      <sheetName val="Протокол дев"/>
      <sheetName val="Протокол юн"/>
      <sheetName val="R-юн 1997г.р."/>
      <sheetName val="R-дев 1997г.р."/>
      <sheetName val="Бегунки "/>
    </sheetNames>
    <sheetDataSet>
      <sheetData sheetId="0">
        <row r="9">
          <cell r="A9">
            <v>101</v>
          </cell>
          <cell r="B9" t="str">
            <v>1</v>
          </cell>
          <cell r="C9" t="str">
            <v>БИКЕЕВА Полина</v>
          </cell>
          <cell r="D9" t="str">
            <v>03.06.1997</v>
          </cell>
          <cell r="E9">
            <v>398</v>
          </cell>
          <cell r="F9" t="str">
            <v>Екатеринбург</v>
          </cell>
        </row>
        <row r="10">
          <cell r="A10">
            <v>102</v>
          </cell>
          <cell r="B10" t="str">
            <v>2</v>
          </cell>
          <cell r="C10" t="str">
            <v>НЕФЕДОВА ИРИНА</v>
          </cell>
          <cell r="D10" t="str">
            <v>23.01.1998</v>
          </cell>
          <cell r="E10">
            <v>361</v>
          </cell>
          <cell r="F10" t="str">
            <v>Абакан Хакасия</v>
          </cell>
        </row>
        <row r="11">
          <cell r="A11">
            <v>103</v>
          </cell>
          <cell r="B11" t="str">
            <v>3</v>
          </cell>
          <cell r="C11" t="str">
            <v>СЕРЕБРЕННИКОВА Виктория</v>
          </cell>
          <cell r="D11" t="str">
            <v>02.07.1997</v>
          </cell>
          <cell r="E11">
            <v>310</v>
          </cell>
          <cell r="F11" t="str">
            <v>Славянск н/К</v>
          </cell>
        </row>
        <row r="12">
          <cell r="A12">
            <v>104</v>
          </cell>
          <cell r="B12" t="str">
            <v>4</v>
          </cell>
          <cell r="C12" t="str">
            <v>СИМУСЬКОВА Анастасия</v>
          </cell>
          <cell r="D12" t="str">
            <v>28.01.1997</v>
          </cell>
          <cell r="E12">
            <v>294</v>
          </cell>
          <cell r="F12" t="str">
            <v>Сорочинск Оренб.о.</v>
          </cell>
        </row>
        <row r="13">
          <cell r="A13">
            <v>105</v>
          </cell>
          <cell r="B13" t="str">
            <v>5</v>
          </cell>
          <cell r="C13" t="str">
            <v>ЧЕРНОВА Дарья</v>
          </cell>
          <cell r="D13" t="str">
            <v>21.04.1997</v>
          </cell>
          <cell r="E13">
            <v>287</v>
          </cell>
          <cell r="F13" t="str">
            <v>Н.Новгород</v>
          </cell>
        </row>
        <row r="14">
          <cell r="A14">
            <v>106</v>
          </cell>
          <cell r="B14" t="str">
            <v>6</v>
          </cell>
          <cell r="C14" t="str">
            <v>БАЧИНА Анастасия</v>
          </cell>
          <cell r="D14" t="str">
            <v>15.12.1997</v>
          </cell>
          <cell r="E14">
            <v>286</v>
          </cell>
          <cell r="F14" t="str">
            <v>Сорочинск Оренб.о.</v>
          </cell>
        </row>
        <row r="15">
          <cell r="A15">
            <v>107</v>
          </cell>
          <cell r="B15" t="str">
            <v>7</v>
          </cell>
          <cell r="C15" t="str">
            <v>АНДРЕЕВА Ксения</v>
          </cell>
          <cell r="D15" t="str">
            <v>06.02.1998</v>
          </cell>
          <cell r="E15">
            <v>266</v>
          </cell>
          <cell r="F15" t="str">
            <v>Москва</v>
          </cell>
        </row>
        <row r="16">
          <cell r="A16">
            <v>108</v>
          </cell>
          <cell r="B16" t="str">
            <v>8</v>
          </cell>
          <cell r="C16" t="str">
            <v>МОЧАЛОВА Анастасия</v>
          </cell>
          <cell r="D16" t="str">
            <v>27.01.1997</v>
          </cell>
          <cell r="E16">
            <v>266</v>
          </cell>
          <cell r="F16" t="str">
            <v>Сорочинск Оренб.о.</v>
          </cell>
        </row>
        <row r="17">
          <cell r="A17">
            <v>109</v>
          </cell>
          <cell r="B17" t="str">
            <v>9</v>
          </cell>
          <cell r="C17" t="str">
            <v>МАЛАНИНА Мария</v>
          </cell>
          <cell r="D17" t="str">
            <v>13.02.1998</v>
          </cell>
          <cell r="E17">
            <v>263</v>
          </cell>
          <cell r="F17" t="str">
            <v>Семибратово Яр.о.</v>
          </cell>
        </row>
        <row r="18">
          <cell r="A18">
            <v>110</v>
          </cell>
          <cell r="B18" t="str">
            <v>10</v>
          </cell>
          <cell r="C18" t="str">
            <v>КРАСНОКУТСКАЯ Алина</v>
          </cell>
          <cell r="D18" t="str">
            <v>10.08.1997</v>
          </cell>
          <cell r="E18">
            <v>248</v>
          </cell>
          <cell r="F18" t="str">
            <v>Геленджик  Кр.кр.</v>
          </cell>
        </row>
        <row r="19">
          <cell r="A19">
            <v>111</v>
          </cell>
          <cell r="B19" t="str">
            <v>11</v>
          </cell>
          <cell r="C19" t="str">
            <v>БАГАПОВА Валерия</v>
          </cell>
          <cell r="D19" t="str">
            <v>07.11.1998</v>
          </cell>
          <cell r="E19">
            <v>137</v>
          </cell>
          <cell r="F19" t="str">
            <v>Н.Новгород</v>
          </cell>
        </row>
        <row r="20">
          <cell r="A20">
            <v>112</v>
          </cell>
          <cell r="B20" t="str">
            <v>12</v>
          </cell>
          <cell r="C20" t="str">
            <v>ДУНЯХИНА Дарья</v>
          </cell>
          <cell r="D20" t="str">
            <v>02.02.1999</v>
          </cell>
          <cell r="E20">
            <v>73</v>
          </cell>
          <cell r="F20" t="str">
            <v>Н.Новгород</v>
          </cell>
        </row>
        <row r="28">
          <cell r="A28">
            <v>1</v>
          </cell>
          <cell r="B28" t="str">
            <v>1</v>
          </cell>
          <cell r="C28" t="str">
            <v>СТАТИ Михаил</v>
          </cell>
          <cell r="D28" t="str">
            <v>11.01.1997</v>
          </cell>
          <cell r="E28">
            <v>360</v>
          </cell>
          <cell r="F28" t="str">
            <v>Геленджик  Кр.кр.</v>
          </cell>
        </row>
        <row r="29">
          <cell r="A29">
            <v>2</v>
          </cell>
          <cell r="B29" t="str">
            <v>2</v>
          </cell>
          <cell r="C29" t="str">
            <v>ТИХОНОВ Богдан</v>
          </cell>
          <cell r="D29" t="str">
            <v>10.05.1997</v>
          </cell>
          <cell r="E29">
            <v>351</v>
          </cell>
          <cell r="F29" t="str">
            <v>Н.Новгород</v>
          </cell>
        </row>
        <row r="30">
          <cell r="A30">
            <v>3</v>
          </cell>
          <cell r="B30" t="str">
            <v>3</v>
          </cell>
          <cell r="C30" t="str">
            <v>ШАКИРОВ Ленар</v>
          </cell>
          <cell r="D30" t="str">
            <v>19.01.1997</v>
          </cell>
          <cell r="E30">
            <v>331</v>
          </cell>
          <cell r="F30" t="str">
            <v>Казань</v>
          </cell>
        </row>
        <row r="31">
          <cell r="A31">
            <v>4</v>
          </cell>
          <cell r="B31" t="str">
            <v>4</v>
          </cell>
          <cell r="C31" t="str">
            <v>ЧЕРНОВ Константин</v>
          </cell>
          <cell r="D31" t="str">
            <v>16.08.1997</v>
          </cell>
          <cell r="E31">
            <v>282</v>
          </cell>
          <cell r="F31" t="str">
            <v>Екатеринбург</v>
          </cell>
        </row>
        <row r="32">
          <cell r="A32">
            <v>5</v>
          </cell>
          <cell r="B32" t="str">
            <v>5</v>
          </cell>
          <cell r="C32" t="str">
            <v>ЯРУШИН Никита</v>
          </cell>
          <cell r="D32" t="str">
            <v>24.08.1998</v>
          </cell>
          <cell r="E32">
            <v>272</v>
          </cell>
          <cell r="F32" t="str">
            <v>Пермь</v>
          </cell>
        </row>
        <row r="33">
          <cell r="A33">
            <v>6</v>
          </cell>
          <cell r="B33" t="str">
            <v>6</v>
          </cell>
          <cell r="C33" t="str">
            <v>ТЮТРЮМОВ Александр</v>
          </cell>
          <cell r="D33" t="str">
            <v>28.08.1998</v>
          </cell>
          <cell r="E33">
            <v>267</v>
          </cell>
          <cell r="F33" t="str">
            <v>Пермь</v>
          </cell>
        </row>
        <row r="34">
          <cell r="A34">
            <v>7</v>
          </cell>
          <cell r="B34" t="str">
            <v>7</v>
          </cell>
          <cell r="C34" t="str">
            <v>ТРАВИН Даниил</v>
          </cell>
          <cell r="D34" t="str">
            <v>22.10.1997</v>
          </cell>
          <cell r="E34">
            <v>262</v>
          </cell>
          <cell r="F34" t="str">
            <v>Н.Новгород</v>
          </cell>
        </row>
        <row r="35">
          <cell r="A35">
            <v>8</v>
          </cell>
          <cell r="B35" t="str">
            <v>8</v>
          </cell>
          <cell r="C35" t="str">
            <v>ПАЛАМАРЧУК Владислав</v>
          </cell>
          <cell r="D35" t="str">
            <v>10.10.1997</v>
          </cell>
          <cell r="E35">
            <v>253</v>
          </cell>
          <cell r="F35" t="str">
            <v>Гатчина Лен.о.</v>
          </cell>
        </row>
        <row r="36">
          <cell r="A36">
            <v>9</v>
          </cell>
          <cell r="B36" t="str">
            <v>9</v>
          </cell>
          <cell r="C36" t="str">
            <v>ФЕДОТОВ Петр</v>
          </cell>
          <cell r="D36" t="str">
            <v>12.12.1997</v>
          </cell>
          <cell r="E36">
            <v>240</v>
          </cell>
          <cell r="F36" t="str">
            <v>С.-Петербург</v>
          </cell>
        </row>
        <row r="37">
          <cell r="A37">
            <v>10</v>
          </cell>
          <cell r="B37" t="str">
            <v>10</v>
          </cell>
          <cell r="C37" t="str">
            <v>ХАЙРУЛЛИН Шамиль</v>
          </cell>
          <cell r="D37" t="str">
            <v>09.01.1997</v>
          </cell>
          <cell r="E37">
            <v>240</v>
          </cell>
          <cell r="F37" t="str">
            <v>Бавлы  Тат.</v>
          </cell>
        </row>
        <row r="38">
          <cell r="A38">
            <v>11</v>
          </cell>
          <cell r="B38" t="str">
            <v>11</v>
          </cell>
          <cell r="C38" t="str">
            <v>ЕСЮНИН Денис</v>
          </cell>
          <cell r="D38" t="str">
            <v>30.04.1998</v>
          </cell>
          <cell r="E38">
            <v>165</v>
          </cell>
          <cell r="F38" t="str">
            <v>Н.Новгород</v>
          </cell>
        </row>
        <row r="39">
          <cell r="A39">
            <v>12</v>
          </cell>
          <cell r="B39" t="str">
            <v>12</v>
          </cell>
          <cell r="C39" t="str">
            <v>МАКЕЕВ Александр</v>
          </cell>
          <cell r="D39" t="str">
            <v>21.11.1998</v>
          </cell>
          <cell r="E39">
            <v>156</v>
          </cell>
          <cell r="F39" t="str">
            <v>Дзержинск    Нижег.о.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Список"/>
      <sheetName val="Группы"/>
      <sheetName val="Мал 96 имол"/>
      <sheetName val="Дев 92 и мол"/>
      <sheetName val="Юнош 91 и мол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"/>
      <sheetName val="Муж"/>
      <sheetName val="Жен"/>
      <sheetName val="ОбщееРасписание "/>
      <sheetName val="Расписание"/>
      <sheetName val="СписокКОМАлфав"/>
      <sheetName val="СписокКМ"/>
      <sheetName val="СписокКЖ"/>
      <sheetName val="КомЖенГруппы"/>
      <sheetName val="ЖенФинал"/>
      <sheetName val="СводКомЖен"/>
      <sheetName val="КомМУЖпредвар24"/>
      <sheetName val="КОМмужФИН"/>
      <sheetName val="СводКомМуж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"/>
      <sheetName val="ОбщееРасписание"/>
      <sheetName val="РасписаниеЖенГр"/>
      <sheetName val="ШахФиналов"/>
      <sheetName val="СписокКМ"/>
      <sheetName val="СписокКЖ "/>
      <sheetName val="СписокРейтинг"/>
      <sheetName val="СписокАлфавит"/>
      <sheetName val="R_муж"/>
      <sheetName val="R_жен"/>
      <sheetName val="КомЖенГруппы"/>
      <sheetName val="ЖенФинал"/>
      <sheetName val="СводКомЖен1"/>
      <sheetName val="КомМУЖпредвар"/>
      <sheetName val="КомМужФинал"/>
      <sheetName val="СводКомМуж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I28"/>
  <sheetViews>
    <sheetView view="pageBreakPreview" zoomScale="60" zoomScaleNormal="75" zoomScalePageLayoutView="0" workbookViewId="0" topLeftCell="A1">
      <selection activeCell="A2" sqref="A2"/>
    </sheetView>
  </sheetViews>
  <sheetFormatPr defaultColWidth="9.33203125" defaultRowHeight="12.75"/>
  <cols>
    <col min="1" max="1" width="112.66015625" style="160" customWidth="1"/>
  </cols>
  <sheetData>
    <row r="1" ht="273.75" customHeight="1" thickTop="1">
      <c r="A1" s="155" t="s">
        <v>585</v>
      </c>
    </row>
    <row r="2" ht="12.75">
      <c r="A2" s="156"/>
    </row>
    <row r="3" ht="27.75" customHeight="1">
      <c r="A3" s="156"/>
    </row>
    <row r="4" ht="12.75">
      <c r="A4" s="156"/>
    </row>
    <row r="5" ht="12.75">
      <c r="A5" s="156"/>
    </row>
    <row r="6" ht="12.75">
      <c r="A6" s="156"/>
    </row>
    <row r="7" ht="12.75">
      <c r="A7" s="156"/>
    </row>
    <row r="8" ht="12.75">
      <c r="A8" s="156"/>
    </row>
    <row r="9" ht="12.75">
      <c r="A9" s="156"/>
    </row>
    <row r="10" ht="12.75">
      <c r="A10" s="156"/>
    </row>
    <row r="11" ht="33" customHeight="1">
      <c r="A11" s="156"/>
    </row>
    <row r="12" ht="42.75" customHeight="1">
      <c r="A12" s="156"/>
    </row>
    <row r="13" ht="43.5" customHeight="1">
      <c r="A13" s="156"/>
    </row>
    <row r="14" ht="12.75">
      <c r="A14" s="156"/>
    </row>
    <row r="15" ht="12.75">
      <c r="A15" s="156"/>
    </row>
    <row r="16" ht="12.75">
      <c r="A16" s="156"/>
    </row>
    <row r="17" ht="12.75">
      <c r="A17" s="156"/>
    </row>
    <row r="18" ht="12.75">
      <c r="A18" s="156"/>
    </row>
    <row r="19" ht="12.75">
      <c r="A19" s="591"/>
    </row>
    <row r="20" ht="15" customHeight="1">
      <c r="A20" s="591"/>
    </row>
    <row r="21" spans="1:9" ht="12.75" customHeight="1" hidden="1">
      <c r="A21" s="591"/>
      <c r="I21" s="1"/>
    </row>
    <row r="22" ht="0.75" customHeight="1" hidden="1">
      <c r="A22" s="591"/>
    </row>
    <row r="23" ht="12.75" customHeight="1" hidden="1">
      <c r="A23" s="591"/>
    </row>
    <row r="24" ht="12.75" hidden="1">
      <c r="A24" s="156"/>
    </row>
    <row r="25" ht="45.75">
      <c r="A25" s="157"/>
    </row>
    <row r="26" ht="51" customHeight="1">
      <c r="A26" s="158" t="s">
        <v>71</v>
      </c>
    </row>
    <row r="27" ht="27" customHeight="1">
      <c r="A27" s="158"/>
    </row>
    <row r="28" ht="36" customHeight="1" thickBot="1">
      <c r="A28" s="159" t="s">
        <v>52</v>
      </c>
    </row>
    <row r="29" ht="13.5" thickTop="1"/>
  </sheetData>
  <sheetProtection/>
  <mergeCells count="1">
    <mergeCell ref="A19:A23"/>
  </mergeCells>
  <printOptions/>
  <pageMargins left="0.3937007874015748" right="0.3937007874015748" top="0.3937007874015748" bottom="0.1968503937007874" header="0.31496062992125984" footer="0.31496062992125984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7030A0"/>
  </sheetPr>
  <dimension ref="A1:S432"/>
  <sheetViews>
    <sheetView tabSelected="1" view="pageBreakPreview" zoomScale="91" zoomScaleSheetLayoutView="91" zoomScalePageLayoutView="0" workbookViewId="0" topLeftCell="B238">
      <selection activeCell="T251" sqref="T251"/>
    </sheetView>
  </sheetViews>
  <sheetFormatPr defaultColWidth="9.33203125" defaultRowHeight="12.75" outlineLevelCol="1"/>
  <cols>
    <col min="1" max="1" width="6.66015625" style="385" hidden="1" customWidth="1" outlineLevel="1"/>
    <col min="2" max="2" width="7.33203125" style="383" customWidth="1" collapsed="1"/>
    <col min="3" max="3" width="27.83203125" style="384" customWidth="1"/>
    <col min="4" max="4" width="8" style="385" hidden="1" customWidth="1" outlineLevel="1"/>
    <col min="5" max="5" width="27.83203125" style="384" customWidth="1" collapsed="1"/>
    <col min="6" max="6" width="6.16015625" style="383" customWidth="1"/>
    <col min="7" max="7" width="5.83203125" style="383" customWidth="1"/>
    <col min="8" max="8" width="6.5" style="383" customWidth="1"/>
    <col min="9" max="10" width="5.83203125" style="383" customWidth="1"/>
    <col min="11" max="11" width="6.33203125" style="383" customWidth="1"/>
    <col min="12" max="12" width="5.66015625" style="383" customWidth="1"/>
    <col min="13" max="13" width="9.33203125" style="384" customWidth="1"/>
    <col min="14" max="19" width="4.83203125" style="384" hidden="1" customWidth="1" outlineLevel="1"/>
    <col min="20" max="20" width="9.33203125" style="0" customWidth="1" collapsed="1"/>
  </cols>
  <sheetData>
    <row r="1" spans="2:12" ht="18.75">
      <c r="B1" s="796" t="s">
        <v>812</v>
      </c>
      <c r="C1" s="796"/>
      <c r="D1" s="796"/>
      <c r="E1" s="796"/>
      <c r="F1" s="796"/>
      <c r="G1" s="796"/>
      <c r="H1" s="796"/>
      <c r="I1" s="796"/>
      <c r="J1" s="796"/>
      <c r="K1" s="796"/>
      <c r="L1" s="796"/>
    </row>
    <row r="2" spans="1:12" ht="16.5" thickBot="1">
      <c r="A2" s="380"/>
      <c r="B2" s="378" t="s">
        <v>648</v>
      </c>
      <c r="C2" s="379"/>
      <c r="D2" s="797" t="s">
        <v>813</v>
      </c>
      <c r="E2" s="797"/>
      <c r="F2" s="797"/>
      <c r="G2" s="797"/>
      <c r="H2" s="381"/>
      <c r="I2" s="381"/>
      <c r="J2" s="381"/>
      <c r="K2" s="381"/>
      <c r="L2" s="382" t="s">
        <v>52</v>
      </c>
    </row>
    <row r="3" ht="13.5" thickTop="1"/>
    <row r="4" spans="2:12" ht="15.75">
      <c r="B4" s="800" t="s">
        <v>662</v>
      </c>
      <c r="C4" s="801"/>
      <c r="D4" s="801"/>
      <c r="E4" s="801"/>
      <c r="F4" s="801"/>
      <c r="G4" s="801"/>
      <c r="H4" s="801"/>
      <c r="I4" s="801"/>
      <c r="J4" s="801"/>
      <c r="K4" s="801"/>
      <c r="L4" s="801"/>
    </row>
    <row r="5" spans="2:8" ht="14.25">
      <c r="B5" s="388" t="s">
        <v>663</v>
      </c>
      <c r="E5" s="389" t="s">
        <v>664</v>
      </c>
      <c r="F5" s="390"/>
      <c r="H5" s="390"/>
    </row>
    <row r="6" spans="2:12" ht="12.75">
      <c r="B6" s="789" t="s">
        <v>665</v>
      </c>
      <c r="C6" s="391" t="s">
        <v>666</v>
      </c>
      <c r="D6" s="392"/>
      <c r="E6" s="391" t="s">
        <v>667</v>
      </c>
      <c r="F6" s="791" t="s">
        <v>668</v>
      </c>
      <c r="G6" s="792"/>
      <c r="H6" s="792"/>
      <c r="I6" s="792"/>
      <c r="J6" s="792"/>
      <c r="K6" s="791" t="s">
        <v>125</v>
      </c>
      <c r="L6" s="793"/>
    </row>
    <row r="7" spans="1:12" ht="15">
      <c r="A7" s="436">
        <v>134</v>
      </c>
      <c r="B7" s="790"/>
      <c r="C7" s="393" t="str">
        <f>IF(A7="","",VLOOKUP(A7,'списки участников'!A:J,7,FALSE))</f>
        <v>Р. Башкортостан</v>
      </c>
      <c r="D7" s="394">
        <v>121</v>
      </c>
      <c r="E7" s="393" t="str">
        <f>IF(D7="","",VLOOKUP(D7,'списки участников'!A:K,7,FALSE))</f>
        <v>Ростовская обл</v>
      </c>
      <c r="F7" s="395">
        <v>1</v>
      </c>
      <c r="G7" s="395">
        <v>2</v>
      </c>
      <c r="H7" s="395">
        <v>3</v>
      </c>
      <c r="I7" s="395">
        <v>4</v>
      </c>
      <c r="J7" s="395">
        <v>5</v>
      </c>
      <c r="K7" s="396" t="s">
        <v>669</v>
      </c>
      <c r="L7" s="395" t="s">
        <v>670</v>
      </c>
    </row>
    <row r="8" spans="1:19" ht="15">
      <c r="A8" s="437">
        <v>134</v>
      </c>
      <c r="B8" s="397">
        <v>1</v>
      </c>
      <c r="C8" s="398" t="str">
        <f>IF(A8="","",VLOOKUP(A8,'списки участников'!A:I,3,FALSE))</f>
        <v>Гильманова Диана</v>
      </c>
      <c r="D8" s="399">
        <v>121</v>
      </c>
      <c r="E8" s="400" t="str">
        <f>IF(D8="","",VLOOKUP(D8,'списки участников'!A:K,3,FALSE))</f>
        <v>Абдуллаева Элла</v>
      </c>
      <c r="F8" s="561" t="s">
        <v>761</v>
      </c>
      <c r="G8" s="561" t="s">
        <v>762</v>
      </c>
      <c r="H8" s="561" t="s">
        <v>762</v>
      </c>
      <c r="I8" s="561"/>
      <c r="J8" s="561"/>
      <c r="K8" s="563" t="s">
        <v>654</v>
      </c>
      <c r="L8" s="563" t="s">
        <v>763</v>
      </c>
      <c r="N8" s="438">
        <f aca="true" t="shared" si="0" ref="N8:R10">SIGN(F8)</f>
        <v>1</v>
      </c>
      <c r="O8" s="438">
        <f t="shared" si="0"/>
        <v>1</v>
      </c>
      <c r="P8" s="438">
        <f t="shared" si="0"/>
        <v>1</v>
      </c>
      <c r="Q8" s="438">
        <f t="shared" si="0"/>
        <v>0</v>
      </c>
      <c r="R8" s="438">
        <f t="shared" si="0"/>
        <v>0</v>
      </c>
      <c r="S8" s="438">
        <f>N8+O8+P8+Q8+R8</f>
        <v>3</v>
      </c>
    </row>
    <row r="9" spans="1:19" ht="15">
      <c r="A9" s="439" t="s">
        <v>759</v>
      </c>
      <c r="B9" s="397">
        <v>2</v>
      </c>
      <c r="C9" s="402" t="s">
        <v>44</v>
      </c>
      <c r="D9" s="399">
        <v>113</v>
      </c>
      <c r="E9" s="403" t="s">
        <v>577</v>
      </c>
      <c r="F9" s="561" t="s">
        <v>764</v>
      </c>
      <c r="G9" s="561" t="s">
        <v>765</v>
      </c>
      <c r="H9" s="561" t="s">
        <v>766</v>
      </c>
      <c r="I9" s="561" t="s">
        <v>767</v>
      </c>
      <c r="J9" s="561"/>
      <c r="K9" s="563" t="s">
        <v>653</v>
      </c>
      <c r="L9" s="563" t="s">
        <v>763</v>
      </c>
      <c r="N9" s="438">
        <f t="shared" si="0"/>
        <v>1</v>
      </c>
      <c r="O9" s="438">
        <f t="shared" si="0"/>
        <v>1</v>
      </c>
      <c r="P9" s="438">
        <f t="shared" si="0"/>
        <v>1</v>
      </c>
      <c r="Q9" s="438">
        <f t="shared" si="0"/>
        <v>1</v>
      </c>
      <c r="R9" s="438">
        <f t="shared" si="0"/>
        <v>0</v>
      </c>
      <c r="S9" s="438">
        <f>N9+O9+P9+Q9+R9</f>
        <v>4</v>
      </c>
    </row>
    <row r="10" spans="1:19" ht="15">
      <c r="A10" s="439" t="s">
        <v>760</v>
      </c>
      <c r="B10" s="404" t="s">
        <v>671</v>
      </c>
      <c r="C10" s="398" t="s">
        <v>78</v>
      </c>
      <c r="D10" s="399">
        <v>121</v>
      </c>
      <c r="E10" s="400" t="str">
        <f>IF(D10="","",VLOOKUP(D10,'списки участников'!A:K,3,FALSE))</f>
        <v>Абдуллаева Элла</v>
      </c>
      <c r="F10" s="794" t="s">
        <v>767</v>
      </c>
      <c r="G10" s="794" t="s">
        <v>768</v>
      </c>
      <c r="H10" s="794" t="s">
        <v>769</v>
      </c>
      <c r="I10" s="794"/>
      <c r="J10" s="794"/>
      <c r="K10" s="794" t="s">
        <v>654</v>
      </c>
      <c r="L10" s="794" t="s">
        <v>763</v>
      </c>
      <c r="N10" s="438">
        <f t="shared" si="0"/>
        <v>1</v>
      </c>
      <c r="O10" s="438">
        <f t="shared" si="0"/>
        <v>1</v>
      </c>
      <c r="P10" s="438">
        <f t="shared" si="0"/>
        <v>1</v>
      </c>
      <c r="Q10" s="438">
        <f t="shared" si="0"/>
        <v>0</v>
      </c>
      <c r="R10" s="438">
        <f t="shared" si="0"/>
        <v>0</v>
      </c>
      <c r="S10" s="438">
        <f>N10+O10+P10+Q10+R10</f>
        <v>3</v>
      </c>
    </row>
    <row r="11" spans="1:19" ht="15">
      <c r="A11" s="439" t="s">
        <v>759</v>
      </c>
      <c r="B11" s="405" t="s">
        <v>672</v>
      </c>
      <c r="C11" s="402" t="s">
        <v>44</v>
      </c>
      <c r="D11" s="399">
        <v>113</v>
      </c>
      <c r="E11" s="403" t="s">
        <v>577</v>
      </c>
      <c r="F11" s="795"/>
      <c r="G11" s="795"/>
      <c r="H11" s="795"/>
      <c r="I11" s="795"/>
      <c r="J11" s="795"/>
      <c r="K11" s="795"/>
      <c r="L11" s="795"/>
      <c r="N11" s="438"/>
      <c r="O11" s="438"/>
      <c r="P11" s="438"/>
      <c r="Q11" s="438"/>
      <c r="R11" s="438"/>
      <c r="S11" s="438"/>
    </row>
    <row r="12" spans="1:19" ht="15">
      <c r="A12" s="439"/>
      <c r="B12" s="405">
        <v>1</v>
      </c>
      <c r="C12" s="398">
        <f>IF(A12="","",VLOOKUP(A12,'списки участников'!A:I,3,FALSE))</f>
      </c>
      <c r="D12" s="399"/>
      <c r="E12" s="406">
        <f>IF(D12="","",VLOOKUP(D12,'списки участников'!A:K,3,FALSE))</f>
      </c>
      <c r="F12" s="562"/>
      <c r="G12" s="562"/>
      <c r="H12" s="562"/>
      <c r="I12" s="562"/>
      <c r="J12" s="562"/>
      <c r="K12" s="563"/>
      <c r="L12" s="563"/>
      <c r="N12" s="438"/>
      <c r="O12" s="438"/>
      <c r="P12" s="438"/>
      <c r="Q12" s="438"/>
      <c r="R12" s="438"/>
      <c r="S12" s="438"/>
    </row>
    <row r="13" spans="1:19" ht="15.75" thickBot="1">
      <c r="A13" s="439"/>
      <c r="B13" s="397">
        <v>2</v>
      </c>
      <c r="C13" s="402">
        <f>IF(A13="","",VLOOKUP(A13,'списки участников'!A:I,3,FALSE))</f>
      </c>
      <c r="D13" s="399"/>
      <c r="E13" s="403">
        <f>IF(D13="","",VLOOKUP(D13,'списки участников'!A:K,3,FALSE))</f>
      </c>
      <c r="F13" s="561"/>
      <c r="G13" s="561"/>
      <c r="H13" s="561"/>
      <c r="I13" s="561"/>
      <c r="J13" s="561"/>
      <c r="K13" s="563"/>
      <c r="L13" s="563"/>
      <c r="N13" s="438">
        <f>SIGN(F13)</f>
        <v>0</v>
      </c>
      <c r="O13" s="438">
        <f>SIGN(G13)</f>
        <v>0</v>
      </c>
      <c r="P13" s="438">
        <f>SIGN(H13)</f>
        <v>0</v>
      </c>
      <c r="Q13" s="438">
        <f>SIGN(I13)</f>
        <v>0</v>
      </c>
      <c r="R13" s="438">
        <f>SIGN(J13)</f>
        <v>0</v>
      </c>
      <c r="S13" s="438">
        <f>N13+O13+P13+Q13+R13</f>
        <v>0</v>
      </c>
    </row>
    <row r="14" spans="9:12" ht="13.5" thickBot="1">
      <c r="I14" s="407" t="s">
        <v>673</v>
      </c>
      <c r="K14" s="564" t="s">
        <v>770</v>
      </c>
      <c r="L14" s="565" t="s">
        <v>654</v>
      </c>
    </row>
    <row r="15" spans="3:5" ht="15">
      <c r="C15" s="408" t="s">
        <v>674</v>
      </c>
      <c r="D15" s="409"/>
      <c r="E15" s="393" t="s">
        <v>77</v>
      </c>
    </row>
    <row r="16" spans="2:8" ht="14.25">
      <c r="B16" s="388" t="s">
        <v>675</v>
      </c>
      <c r="E16" s="389"/>
      <c r="F16" s="390"/>
      <c r="H16" s="390"/>
    </row>
    <row r="17" spans="2:12" ht="12.75">
      <c r="B17" s="789" t="s">
        <v>665</v>
      </c>
      <c r="C17" s="391" t="s">
        <v>666</v>
      </c>
      <c r="D17" s="392"/>
      <c r="E17" s="391" t="s">
        <v>667</v>
      </c>
      <c r="F17" s="791" t="s">
        <v>668</v>
      </c>
      <c r="G17" s="792"/>
      <c r="H17" s="792"/>
      <c r="I17" s="792"/>
      <c r="J17" s="792"/>
      <c r="K17" s="791" t="s">
        <v>125</v>
      </c>
      <c r="L17" s="793"/>
    </row>
    <row r="18" spans="1:12" ht="15">
      <c r="A18" s="436">
        <v>122</v>
      </c>
      <c r="B18" s="790"/>
      <c r="C18" s="393" t="s">
        <v>129</v>
      </c>
      <c r="D18" s="394"/>
      <c r="E18" s="393" t="s">
        <v>131</v>
      </c>
      <c r="F18" s="395">
        <v>1</v>
      </c>
      <c r="G18" s="395">
        <v>2</v>
      </c>
      <c r="H18" s="395">
        <v>3</v>
      </c>
      <c r="I18" s="395">
        <v>4</v>
      </c>
      <c r="J18" s="395">
        <v>5</v>
      </c>
      <c r="K18" s="396" t="s">
        <v>669</v>
      </c>
      <c r="L18" s="395" t="s">
        <v>670</v>
      </c>
    </row>
    <row r="19" spans="1:19" ht="15">
      <c r="A19" s="437">
        <v>112</v>
      </c>
      <c r="B19" s="397">
        <v>1</v>
      </c>
      <c r="C19" s="398" t="s">
        <v>91</v>
      </c>
      <c r="D19" s="399"/>
      <c r="E19" s="400" t="s">
        <v>70</v>
      </c>
      <c r="F19" s="561" t="s">
        <v>761</v>
      </c>
      <c r="G19" s="561" t="s">
        <v>761</v>
      </c>
      <c r="H19" s="561" t="s">
        <v>761</v>
      </c>
      <c r="I19" s="561"/>
      <c r="J19" s="561"/>
      <c r="K19" s="563" t="s">
        <v>654</v>
      </c>
      <c r="L19" s="563" t="s">
        <v>763</v>
      </c>
      <c r="N19" s="438">
        <f aca="true" t="shared" si="1" ref="N19:R21">SIGN(F19)</f>
        <v>1</v>
      </c>
      <c r="O19" s="438">
        <f t="shared" si="1"/>
        <v>1</v>
      </c>
      <c r="P19" s="438">
        <f t="shared" si="1"/>
        <v>1</v>
      </c>
      <c r="Q19" s="438">
        <f t="shared" si="1"/>
        <v>0</v>
      </c>
      <c r="R19" s="438">
        <f t="shared" si="1"/>
        <v>0</v>
      </c>
      <c r="S19" s="438">
        <f>N19+O19+P19+Q19+R19</f>
        <v>3</v>
      </c>
    </row>
    <row r="20" spans="1:19" ht="15">
      <c r="A20" s="439" t="s">
        <v>772</v>
      </c>
      <c r="B20" s="397">
        <v>2</v>
      </c>
      <c r="C20" s="402" t="s">
        <v>89</v>
      </c>
      <c r="D20" s="399"/>
      <c r="E20" s="403" t="s">
        <v>72</v>
      </c>
      <c r="F20" s="561" t="s">
        <v>773</v>
      </c>
      <c r="G20" s="561" t="s">
        <v>773</v>
      </c>
      <c r="H20" s="561" t="s">
        <v>773</v>
      </c>
      <c r="I20" s="561"/>
      <c r="J20" s="561"/>
      <c r="K20" s="563" t="s">
        <v>145</v>
      </c>
      <c r="L20" s="563" t="s">
        <v>774</v>
      </c>
      <c r="N20" s="438">
        <f t="shared" si="1"/>
        <v>1</v>
      </c>
      <c r="O20" s="438">
        <f t="shared" si="1"/>
        <v>1</v>
      </c>
      <c r="P20" s="438">
        <f t="shared" si="1"/>
        <v>1</v>
      </c>
      <c r="Q20" s="438">
        <f t="shared" si="1"/>
        <v>0</v>
      </c>
      <c r="R20" s="438">
        <f t="shared" si="1"/>
        <v>0</v>
      </c>
      <c r="S20" s="438">
        <f>N20+O20+P20+Q20+R20</f>
        <v>3</v>
      </c>
    </row>
    <row r="21" spans="1:19" ht="15">
      <c r="A21" s="439" t="s">
        <v>771</v>
      </c>
      <c r="B21" s="404" t="s">
        <v>671</v>
      </c>
      <c r="C21" s="398" t="s">
        <v>91</v>
      </c>
      <c r="D21" s="399"/>
      <c r="E21" s="400" t="s">
        <v>72</v>
      </c>
      <c r="F21" s="794" t="s">
        <v>775</v>
      </c>
      <c r="G21" s="794" t="s">
        <v>776</v>
      </c>
      <c r="H21" s="794" t="s">
        <v>777</v>
      </c>
      <c r="I21" s="794"/>
      <c r="J21" s="794"/>
      <c r="K21" s="794" t="s">
        <v>145</v>
      </c>
      <c r="L21" s="794" t="s">
        <v>774</v>
      </c>
      <c r="N21" s="438">
        <f t="shared" si="1"/>
        <v>1</v>
      </c>
      <c r="O21" s="438">
        <f t="shared" si="1"/>
        <v>1</v>
      </c>
      <c r="P21" s="438">
        <f t="shared" si="1"/>
        <v>1</v>
      </c>
      <c r="Q21" s="438">
        <f t="shared" si="1"/>
        <v>0</v>
      </c>
      <c r="R21" s="438">
        <f t="shared" si="1"/>
        <v>0</v>
      </c>
      <c r="S21" s="438">
        <f>N21+O21+P21+Q21+R21</f>
        <v>3</v>
      </c>
    </row>
    <row r="22" spans="1:19" ht="15">
      <c r="A22" s="439"/>
      <c r="B22" s="405" t="s">
        <v>672</v>
      </c>
      <c r="C22" s="402" t="s">
        <v>89</v>
      </c>
      <c r="D22" s="399"/>
      <c r="E22" s="403" t="s">
        <v>70</v>
      </c>
      <c r="F22" s="795"/>
      <c r="G22" s="795"/>
      <c r="H22" s="795"/>
      <c r="I22" s="795"/>
      <c r="J22" s="795"/>
      <c r="K22" s="795"/>
      <c r="L22" s="795"/>
      <c r="N22" s="438"/>
      <c r="O22" s="438"/>
      <c r="P22" s="438"/>
      <c r="Q22" s="438"/>
      <c r="R22" s="438"/>
      <c r="S22" s="438"/>
    </row>
    <row r="23" spans="1:19" ht="15">
      <c r="A23" s="439"/>
      <c r="B23" s="405">
        <v>1</v>
      </c>
      <c r="C23" s="398" t="s">
        <v>91</v>
      </c>
      <c r="D23" s="399"/>
      <c r="E23" s="406" t="s">
        <v>72</v>
      </c>
      <c r="F23" s="562" t="s">
        <v>769</v>
      </c>
      <c r="G23" s="562" t="s">
        <v>778</v>
      </c>
      <c r="H23" s="562" t="s">
        <v>768</v>
      </c>
      <c r="I23" s="562"/>
      <c r="J23" s="562"/>
      <c r="K23" s="563" t="s">
        <v>654</v>
      </c>
      <c r="L23" s="563" t="s">
        <v>763</v>
      </c>
      <c r="N23" s="438"/>
      <c r="O23" s="438"/>
      <c r="P23" s="438"/>
      <c r="Q23" s="438"/>
      <c r="R23" s="438"/>
      <c r="S23" s="438"/>
    </row>
    <row r="24" spans="1:19" ht="15.75" thickBot="1">
      <c r="A24" s="439"/>
      <c r="B24" s="397">
        <v>2</v>
      </c>
      <c r="C24" s="402" t="s">
        <v>89</v>
      </c>
      <c r="D24" s="399"/>
      <c r="E24" s="403" t="s">
        <v>70</v>
      </c>
      <c r="F24" s="561" t="s">
        <v>776</v>
      </c>
      <c r="G24" s="561" t="s">
        <v>777</v>
      </c>
      <c r="H24" s="561" t="s">
        <v>779</v>
      </c>
      <c r="I24" s="561"/>
      <c r="J24" s="561"/>
      <c r="K24" s="563" t="s">
        <v>145</v>
      </c>
      <c r="L24" s="563" t="s">
        <v>774</v>
      </c>
      <c r="N24" s="438">
        <f>SIGN(F24)</f>
        <v>1</v>
      </c>
      <c r="O24" s="438">
        <f>SIGN(G24)</f>
        <v>1</v>
      </c>
      <c r="P24" s="438">
        <f>SIGN(H24)</f>
        <v>1</v>
      </c>
      <c r="Q24" s="438">
        <f>SIGN(I24)</f>
        <v>0</v>
      </c>
      <c r="R24" s="438">
        <f>SIGN(J24)</f>
        <v>0</v>
      </c>
      <c r="S24" s="438">
        <f>N24+O24+P24+Q24+R24</f>
        <v>3</v>
      </c>
    </row>
    <row r="25" spans="6:12" ht="13.5" thickBot="1">
      <c r="F25" s="566"/>
      <c r="G25" s="566"/>
      <c r="H25" s="566"/>
      <c r="I25" s="567" t="s">
        <v>673</v>
      </c>
      <c r="J25" s="566"/>
      <c r="K25" s="564" t="s">
        <v>780</v>
      </c>
      <c r="L25" s="565" t="s">
        <v>159</v>
      </c>
    </row>
    <row r="26" spans="3:5" ht="15">
      <c r="C26" s="408" t="s">
        <v>674</v>
      </c>
      <c r="D26" s="409"/>
      <c r="E26" s="393" t="s">
        <v>131</v>
      </c>
    </row>
    <row r="27" spans="2:8" ht="14.25">
      <c r="B27" s="388" t="s">
        <v>676</v>
      </c>
      <c r="F27" s="390"/>
      <c r="H27" s="390"/>
    </row>
    <row r="28" spans="2:12" ht="12.75">
      <c r="B28" s="789" t="s">
        <v>665</v>
      </c>
      <c r="C28" s="391" t="s">
        <v>666</v>
      </c>
      <c r="D28" s="392"/>
      <c r="E28" s="391" t="s">
        <v>667</v>
      </c>
      <c r="F28" s="791" t="s">
        <v>668</v>
      </c>
      <c r="G28" s="792"/>
      <c r="H28" s="792"/>
      <c r="I28" s="792"/>
      <c r="J28" s="792"/>
      <c r="K28" s="791" t="s">
        <v>125</v>
      </c>
      <c r="L28" s="793"/>
    </row>
    <row r="29" spans="1:12" ht="15">
      <c r="A29" s="440"/>
      <c r="B29" s="790"/>
      <c r="C29" s="393" t="s">
        <v>131</v>
      </c>
      <c r="D29" s="394"/>
      <c r="E29" s="393" t="s">
        <v>788</v>
      </c>
      <c r="F29" s="395">
        <v>1</v>
      </c>
      <c r="G29" s="395">
        <v>2</v>
      </c>
      <c r="H29" s="395">
        <v>3</v>
      </c>
      <c r="I29" s="395">
        <v>4</v>
      </c>
      <c r="J29" s="395">
        <v>5</v>
      </c>
      <c r="K29" s="396" t="s">
        <v>669</v>
      </c>
      <c r="L29" s="395" t="s">
        <v>670</v>
      </c>
    </row>
    <row r="30" spans="1:19" ht="13.5">
      <c r="A30" s="441"/>
      <c r="B30" s="397">
        <v>1</v>
      </c>
      <c r="C30" s="400" t="s">
        <v>72</v>
      </c>
      <c r="D30" s="399"/>
      <c r="E30" s="400" t="s">
        <v>44</v>
      </c>
      <c r="F30" s="561" t="s">
        <v>769</v>
      </c>
      <c r="G30" s="561" t="s">
        <v>779</v>
      </c>
      <c r="H30" s="561" t="s">
        <v>764</v>
      </c>
      <c r="I30" s="561" t="s">
        <v>777</v>
      </c>
      <c r="J30" s="561"/>
      <c r="K30" s="563" t="s">
        <v>157</v>
      </c>
      <c r="L30" s="563" t="s">
        <v>774</v>
      </c>
      <c r="N30" s="438">
        <f aca="true" t="shared" si="2" ref="N30:R32">SIGN(F30)</f>
        <v>1</v>
      </c>
      <c r="O30" s="438">
        <f t="shared" si="2"/>
        <v>1</v>
      </c>
      <c r="P30" s="438">
        <f t="shared" si="2"/>
        <v>1</v>
      </c>
      <c r="Q30" s="438">
        <f t="shared" si="2"/>
        <v>1</v>
      </c>
      <c r="R30" s="438">
        <f t="shared" si="2"/>
        <v>0</v>
      </c>
      <c r="S30" s="438">
        <f>N30+O30+P30+Q30+R30</f>
        <v>4</v>
      </c>
    </row>
    <row r="31" spans="1:19" ht="13.5">
      <c r="A31" s="441"/>
      <c r="B31" s="397">
        <v>2</v>
      </c>
      <c r="C31" s="403" t="s">
        <v>70</v>
      </c>
      <c r="D31" s="399"/>
      <c r="E31" s="403" t="s">
        <v>78</v>
      </c>
      <c r="F31" s="561" t="s">
        <v>779</v>
      </c>
      <c r="G31" s="561" t="s">
        <v>789</v>
      </c>
      <c r="H31" s="561" t="s">
        <v>790</v>
      </c>
      <c r="I31" s="561"/>
      <c r="J31" s="561"/>
      <c r="K31" s="563" t="s">
        <v>145</v>
      </c>
      <c r="L31" s="563" t="s">
        <v>774</v>
      </c>
      <c r="N31" s="438">
        <f t="shared" si="2"/>
        <v>1</v>
      </c>
      <c r="O31" s="438">
        <f t="shared" si="2"/>
        <v>1</v>
      </c>
      <c r="P31" s="438">
        <f t="shared" si="2"/>
        <v>1</v>
      </c>
      <c r="Q31" s="438">
        <f t="shared" si="2"/>
        <v>0</v>
      </c>
      <c r="R31" s="438">
        <f t="shared" si="2"/>
        <v>0</v>
      </c>
      <c r="S31" s="438">
        <f>N31+O31+P31+Q31+R31</f>
        <v>3</v>
      </c>
    </row>
    <row r="32" spans="1:19" ht="13.5">
      <c r="A32" s="441"/>
      <c r="B32" s="404" t="s">
        <v>671</v>
      </c>
      <c r="C32" s="400" t="s">
        <v>72</v>
      </c>
      <c r="D32" s="399"/>
      <c r="E32" s="403" t="s">
        <v>44</v>
      </c>
      <c r="F32" s="794" t="s">
        <v>777</v>
      </c>
      <c r="G32" s="794" t="s">
        <v>764</v>
      </c>
      <c r="H32" s="794" t="s">
        <v>773</v>
      </c>
      <c r="I32" s="794"/>
      <c r="J32" s="794"/>
      <c r="K32" s="794" t="s">
        <v>145</v>
      </c>
      <c r="L32" s="794" t="s">
        <v>774</v>
      </c>
      <c r="N32" s="438">
        <f t="shared" si="2"/>
        <v>1</v>
      </c>
      <c r="O32" s="438">
        <f t="shared" si="2"/>
        <v>1</v>
      </c>
      <c r="P32" s="438">
        <f t="shared" si="2"/>
        <v>1</v>
      </c>
      <c r="Q32" s="438">
        <f t="shared" si="2"/>
        <v>0</v>
      </c>
      <c r="R32" s="438">
        <f t="shared" si="2"/>
        <v>0</v>
      </c>
      <c r="S32" s="438">
        <f>N32+O32+P32+Q32+R32</f>
        <v>3</v>
      </c>
    </row>
    <row r="33" spans="1:19" ht="13.5">
      <c r="A33" s="441"/>
      <c r="B33" s="405" t="s">
        <v>672</v>
      </c>
      <c r="C33" s="403" t="s">
        <v>70</v>
      </c>
      <c r="D33" s="399"/>
      <c r="E33" s="403" t="s">
        <v>78</v>
      </c>
      <c r="F33" s="795"/>
      <c r="G33" s="795"/>
      <c r="H33" s="795"/>
      <c r="I33" s="795"/>
      <c r="J33" s="795"/>
      <c r="K33" s="795"/>
      <c r="L33" s="795"/>
      <c r="N33" s="438"/>
      <c r="O33" s="438"/>
      <c r="P33" s="438"/>
      <c r="Q33" s="438"/>
      <c r="R33" s="438"/>
      <c r="S33" s="438"/>
    </row>
    <row r="34" spans="1:19" ht="13.5">
      <c r="A34" s="441"/>
      <c r="B34" s="397">
        <v>1</v>
      </c>
      <c r="C34" s="400"/>
      <c r="D34" s="399"/>
      <c r="E34" s="403">
        <f>IF(D34="","",VLOOKUP(D34,'списки участников'!A:K,3,FALSE))</f>
      </c>
      <c r="F34" s="561"/>
      <c r="G34" s="561"/>
      <c r="H34" s="561"/>
      <c r="I34" s="561"/>
      <c r="J34" s="561"/>
      <c r="K34" s="563"/>
      <c r="L34" s="563"/>
      <c r="N34" s="438">
        <f aca="true" t="shared" si="3" ref="N34:R35">SIGN(F34)</f>
        <v>0</v>
      </c>
      <c r="O34" s="438">
        <f t="shared" si="3"/>
        <v>0</v>
      </c>
      <c r="P34" s="438">
        <f t="shared" si="3"/>
        <v>0</v>
      </c>
      <c r="Q34" s="438">
        <f t="shared" si="3"/>
        <v>0</v>
      </c>
      <c r="R34" s="438">
        <f t="shared" si="3"/>
        <v>0</v>
      </c>
      <c r="S34" s="438">
        <f>N34+O34+P34+Q34+R34</f>
        <v>0</v>
      </c>
    </row>
    <row r="35" spans="1:19" ht="14.25" thickBot="1">
      <c r="A35" s="441"/>
      <c r="B35" s="397">
        <v>2</v>
      </c>
      <c r="C35" s="403"/>
      <c r="D35" s="399"/>
      <c r="E35" s="403">
        <f>IF(D35="","",VLOOKUP(D35,'списки участников'!A:K,3,FALSE))</f>
      </c>
      <c r="F35" s="561"/>
      <c r="G35" s="561"/>
      <c r="H35" s="561"/>
      <c r="I35" s="561"/>
      <c r="J35" s="561"/>
      <c r="K35" s="563"/>
      <c r="L35" s="563"/>
      <c r="N35" s="438">
        <f t="shared" si="3"/>
        <v>0</v>
      </c>
      <c r="O35" s="438">
        <f t="shared" si="3"/>
        <v>0</v>
      </c>
      <c r="P35" s="438">
        <f t="shared" si="3"/>
        <v>0</v>
      </c>
      <c r="Q35" s="438">
        <f t="shared" si="3"/>
        <v>0</v>
      </c>
      <c r="R35" s="438">
        <f t="shared" si="3"/>
        <v>0</v>
      </c>
      <c r="S35" s="438">
        <f>N35+O35+P35+Q35+R35</f>
        <v>0</v>
      </c>
    </row>
    <row r="36" spans="9:12" ht="13.5" thickBot="1">
      <c r="I36" s="407" t="s">
        <v>673</v>
      </c>
      <c r="K36" s="564" t="s">
        <v>792</v>
      </c>
      <c r="L36" s="565" t="s">
        <v>145</v>
      </c>
    </row>
    <row r="37" spans="3:5" ht="15">
      <c r="C37" s="408" t="s">
        <v>674</v>
      </c>
      <c r="D37" s="409"/>
      <c r="E37" s="393" t="s">
        <v>788</v>
      </c>
    </row>
    <row r="38" spans="2:8" ht="14.25">
      <c r="B38" s="388" t="s">
        <v>677</v>
      </c>
      <c r="F38" s="390"/>
      <c r="H38" s="390"/>
    </row>
    <row r="39" spans="2:12" ht="12.75">
      <c r="B39" s="789" t="s">
        <v>665</v>
      </c>
      <c r="C39" s="391" t="s">
        <v>666</v>
      </c>
      <c r="D39" s="392"/>
      <c r="E39" s="391" t="s">
        <v>667</v>
      </c>
      <c r="F39" s="791" t="s">
        <v>668</v>
      </c>
      <c r="G39" s="792"/>
      <c r="H39" s="792"/>
      <c r="I39" s="792"/>
      <c r="J39" s="792"/>
      <c r="K39" s="791" t="s">
        <v>125</v>
      </c>
      <c r="L39" s="793"/>
    </row>
    <row r="40" spans="1:12" ht="15">
      <c r="A40" s="440"/>
      <c r="B40" s="790"/>
      <c r="C40" s="393" t="s">
        <v>137</v>
      </c>
      <c r="D40" s="394"/>
      <c r="E40" s="393" t="s">
        <v>129</v>
      </c>
      <c r="F40" s="395">
        <v>1</v>
      </c>
      <c r="G40" s="395">
        <v>2</v>
      </c>
      <c r="H40" s="395">
        <v>3</v>
      </c>
      <c r="I40" s="395">
        <v>4</v>
      </c>
      <c r="J40" s="395">
        <v>5</v>
      </c>
      <c r="K40" s="396" t="s">
        <v>669</v>
      </c>
      <c r="L40" s="395" t="s">
        <v>670</v>
      </c>
    </row>
    <row r="41" spans="1:19" ht="13.5">
      <c r="A41" s="441"/>
      <c r="B41" s="397">
        <v>1</v>
      </c>
      <c r="C41" s="400" t="s">
        <v>45</v>
      </c>
      <c r="D41" s="399"/>
      <c r="E41" s="400" t="s">
        <v>91</v>
      </c>
      <c r="F41" s="561" t="s">
        <v>777</v>
      </c>
      <c r="G41" s="561" t="s">
        <v>778</v>
      </c>
      <c r="H41" s="561" t="s">
        <v>789</v>
      </c>
      <c r="I41" s="561" t="s">
        <v>768</v>
      </c>
      <c r="J41" s="561" t="s">
        <v>793</v>
      </c>
      <c r="K41" s="563" t="s">
        <v>655</v>
      </c>
      <c r="L41" s="563" t="s">
        <v>763</v>
      </c>
      <c r="N41" s="438">
        <f aca="true" t="shared" si="4" ref="N41:R43">SIGN(F41)</f>
        <v>1</v>
      </c>
      <c r="O41" s="438">
        <f t="shared" si="4"/>
        <v>1</v>
      </c>
      <c r="P41" s="438">
        <f t="shared" si="4"/>
        <v>1</v>
      </c>
      <c r="Q41" s="438">
        <f t="shared" si="4"/>
        <v>1</v>
      </c>
      <c r="R41" s="438">
        <f t="shared" si="4"/>
        <v>1</v>
      </c>
      <c r="S41" s="438">
        <f>N41+O41+P41+Q41+R41</f>
        <v>5</v>
      </c>
    </row>
    <row r="42" spans="1:19" ht="13.5">
      <c r="A42" s="441"/>
      <c r="B42" s="397">
        <v>2</v>
      </c>
      <c r="C42" s="403" t="s">
        <v>577</v>
      </c>
      <c r="D42" s="399"/>
      <c r="E42" s="403" t="s">
        <v>89</v>
      </c>
      <c r="F42" s="561" t="s">
        <v>793</v>
      </c>
      <c r="G42" s="561" t="s">
        <v>765</v>
      </c>
      <c r="H42" s="561" t="s">
        <v>766</v>
      </c>
      <c r="I42" s="561"/>
      <c r="J42" s="561"/>
      <c r="K42" s="563" t="s">
        <v>654</v>
      </c>
      <c r="L42" s="563" t="s">
        <v>763</v>
      </c>
      <c r="N42" s="438">
        <f t="shared" si="4"/>
        <v>1</v>
      </c>
      <c r="O42" s="438">
        <f t="shared" si="4"/>
        <v>1</v>
      </c>
      <c r="P42" s="438">
        <f t="shared" si="4"/>
        <v>1</v>
      </c>
      <c r="Q42" s="438">
        <f t="shared" si="4"/>
        <v>0</v>
      </c>
      <c r="R42" s="438">
        <f t="shared" si="4"/>
        <v>0</v>
      </c>
      <c r="S42" s="438">
        <f>N42+O42+P42+Q42+R42</f>
        <v>3</v>
      </c>
    </row>
    <row r="43" spans="1:19" ht="13.5">
      <c r="A43" s="441"/>
      <c r="B43" s="404" t="s">
        <v>671</v>
      </c>
      <c r="C43" s="400" t="s">
        <v>45</v>
      </c>
      <c r="D43" s="399"/>
      <c r="E43" s="403" t="s">
        <v>91</v>
      </c>
      <c r="F43" s="794" t="s">
        <v>775</v>
      </c>
      <c r="G43" s="794" t="s">
        <v>767</v>
      </c>
      <c r="H43" s="794" t="s">
        <v>793</v>
      </c>
      <c r="I43" s="794" t="s">
        <v>794</v>
      </c>
      <c r="J43" s="794"/>
      <c r="K43" s="794" t="s">
        <v>653</v>
      </c>
      <c r="L43" s="794" t="s">
        <v>763</v>
      </c>
      <c r="N43" s="438">
        <f t="shared" si="4"/>
        <v>1</v>
      </c>
      <c r="O43" s="438">
        <f t="shared" si="4"/>
        <v>1</v>
      </c>
      <c r="P43" s="438">
        <f t="shared" si="4"/>
        <v>1</v>
      </c>
      <c r="Q43" s="438">
        <f t="shared" si="4"/>
        <v>1</v>
      </c>
      <c r="R43" s="438">
        <f t="shared" si="4"/>
        <v>0</v>
      </c>
      <c r="S43" s="438">
        <f>N43+O43+P43+Q43+R43</f>
        <v>4</v>
      </c>
    </row>
    <row r="44" spans="1:19" ht="13.5">
      <c r="A44" s="441"/>
      <c r="B44" s="405" t="s">
        <v>672</v>
      </c>
      <c r="C44" s="403" t="s">
        <v>577</v>
      </c>
      <c r="D44" s="399"/>
      <c r="E44" s="403" t="s">
        <v>89</v>
      </c>
      <c r="F44" s="795"/>
      <c r="G44" s="795"/>
      <c r="H44" s="795"/>
      <c r="I44" s="795"/>
      <c r="J44" s="795"/>
      <c r="K44" s="795"/>
      <c r="L44" s="795"/>
      <c r="N44" s="438"/>
      <c r="O44" s="438"/>
      <c r="P44" s="438"/>
      <c r="Q44" s="438"/>
      <c r="R44" s="438"/>
      <c r="S44" s="438"/>
    </row>
    <row r="45" spans="1:19" ht="13.5">
      <c r="A45" s="441"/>
      <c r="B45" s="397">
        <v>1</v>
      </c>
      <c r="C45" s="400">
        <f>IF(A45="","",VLOOKUP(A45,'списки участников'!A:I,7,FALSE))</f>
      </c>
      <c r="D45" s="399"/>
      <c r="E45" s="403">
        <f>IF(D45="","",VLOOKUP(D45,'списки участников'!A:K,3,FALSE))</f>
      </c>
      <c r="F45" s="561"/>
      <c r="G45" s="561"/>
      <c r="H45" s="561"/>
      <c r="I45" s="561"/>
      <c r="J45" s="561"/>
      <c r="K45" s="563"/>
      <c r="L45" s="563"/>
      <c r="N45" s="438">
        <f aca="true" t="shared" si="5" ref="N45:R46">SIGN(F45)</f>
        <v>0</v>
      </c>
      <c r="O45" s="438">
        <f t="shared" si="5"/>
        <v>0</v>
      </c>
      <c r="P45" s="438">
        <f t="shared" si="5"/>
        <v>0</v>
      </c>
      <c r="Q45" s="438">
        <f t="shared" si="5"/>
        <v>0</v>
      </c>
      <c r="R45" s="438">
        <f t="shared" si="5"/>
        <v>0</v>
      </c>
      <c r="S45" s="438">
        <f>N45+O45+P45+Q45+R45</f>
        <v>0</v>
      </c>
    </row>
    <row r="46" spans="1:19" ht="14.25" thickBot="1">
      <c r="A46" s="441"/>
      <c r="B46" s="397">
        <v>2</v>
      </c>
      <c r="C46" s="403">
        <f>IF(A46="","",VLOOKUP(A46,'списки участников'!A:I,3,FALSE))</f>
      </c>
      <c r="D46" s="399"/>
      <c r="E46" s="403">
        <f>IF(D46="","",VLOOKUP(D46,'списки участников'!A:K,3,FALSE))</f>
      </c>
      <c r="F46" s="561"/>
      <c r="G46" s="561"/>
      <c r="H46" s="561"/>
      <c r="I46" s="561"/>
      <c r="J46" s="561"/>
      <c r="K46" s="563"/>
      <c r="L46" s="563"/>
      <c r="N46" s="438">
        <f t="shared" si="5"/>
        <v>0</v>
      </c>
      <c r="O46" s="438">
        <f t="shared" si="5"/>
        <v>0</v>
      </c>
      <c r="P46" s="438">
        <f t="shared" si="5"/>
        <v>0</v>
      </c>
      <c r="Q46" s="438">
        <f t="shared" si="5"/>
        <v>0</v>
      </c>
      <c r="R46" s="438">
        <f t="shared" si="5"/>
        <v>0</v>
      </c>
      <c r="S46" s="438">
        <f>N46+O46+P46+Q46+R46</f>
        <v>0</v>
      </c>
    </row>
    <row r="47" spans="6:12" ht="13.5" thickBot="1">
      <c r="F47" s="566"/>
      <c r="G47" s="566"/>
      <c r="H47" s="566"/>
      <c r="I47" s="567" t="s">
        <v>673</v>
      </c>
      <c r="J47" s="566"/>
      <c r="K47" s="564" t="s">
        <v>795</v>
      </c>
      <c r="L47" s="565" t="s">
        <v>654</v>
      </c>
    </row>
    <row r="48" spans="3:5" ht="15">
      <c r="C48" s="408" t="s">
        <v>674</v>
      </c>
      <c r="D48" s="409"/>
      <c r="E48" s="393" t="s">
        <v>137</v>
      </c>
    </row>
    <row r="49" spans="2:12" ht="15.75">
      <c r="B49" s="387"/>
      <c r="C49" s="387"/>
      <c r="D49" s="387"/>
      <c r="E49" s="387"/>
      <c r="F49" s="387"/>
      <c r="G49" s="387"/>
      <c r="H49" s="387"/>
      <c r="I49" s="387"/>
      <c r="J49" s="387"/>
      <c r="K49" s="387"/>
      <c r="L49" s="387"/>
    </row>
    <row r="50" spans="2:8" ht="14.25">
      <c r="B50" s="388" t="s">
        <v>678</v>
      </c>
      <c r="F50" s="390"/>
      <c r="H50" s="390"/>
    </row>
    <row r="51" spans="2:12" ht="12.75">
      <c r="B51" s="789" t="s">
        <v>665</v>
      </c>
      <c r="C51" s="391" t="s">
        <v>666</v>
      </c>
      <c r="D51" s="392"/>
      <c r="E51" s="391" t="s">
        <v>667</v>
      </c>
      <c r="F51" s="791" t="s">
        <v>668</v>
      </c>
      <c r="G51" s="792"/>
      <c r="H51" s="792"/>
      <c r="I51" s="792"/>
      <c r="J51" s="792"/>
      <c r="K51" s="791" t="s">
        <v>125</v>
      </c>
      <c r="L51" s="793"/>
    </row>
    <row r="52" spans="1:12" ht="15">
      <c r="A52" s="440"/>
      <c r="B52" s="790"/>
      <c r="C52" s="393" t="s">
        <v>788</v>
      </c>
      <c r="D52" s="394"/>
      <c r="E52" s="393" t="s">
        <v>129</v>
      </c>
      <c r="F52" s="395">
        <v>1</v>
      </c>
      <c r="G52" s="395">
        <v>2</v>
      </c>
      <c r="H52" s="395">
        <v>3</v>
      </c>
      <c r="I52" s="395">
        <v>4</v>
      </c>
      <c r="J52" s="395">
        <v>5</v>
      </c>
      <c r="K52" s="396" t="s">
        <v>669</v>
      </c>
      <c r="L52" s="395" t="s">
        <v>670</v>
      </c>
    </row>
    <row r="53" spans="1:19" ht="13.5">
      <c r="A53" s="441">
        <v>134</v>
      </c>
      <c r="B53" s="397">
        <v>1</v>
      </c>
      <c r="C53" s="400" t="str">
        <f>IF(A53="","",VLOOKUP(A53,'списки участников'!A:I,3,FALSE))</f>
        <v>Гильманова Диана</v>
      </c>
      <c r="D53" s="399">
        <v>133</v>
      </c>
      <c r="E53" s="400" t="str">
        <f>IF(D53="","",VLOOKUP(D53,'списки участников'!A:K,3,FALSE))</f>
        <v>Дюрягина Евгения</v>
      </c>
      <c r="F53" s="561" t="s">
        <v>765</v>
      </c>
      <c r="G53" s="561" t="s">
        <v>765</v>
      </c>
      <c r="H53" s="561" t="s">
        <v>767</v>
      </c>
      <c r="I53" s="561"/>
      <c r="J53" s="561"/>
      <c r="K53" s="563" t="s">
        <v>654</v>
      </c>
      <c r="L53" s="563" t="s">
        <v>763</v>
      </c>
      <c r="N53" s="438">
        <f aca="true" t="shared" si="6" ref="N53:R55">SIGN(F53)</f>
        <v>1</v>
      </c>
      <c r="O53" s="438">
        <f t="shared" si="6"/>
        <v>1</v>
      </c>
      <c r="P53" s="438">
        <f t="shared" si="6"/>
        <v>1</v>
      </c>
      <c r="Q53" s="438">
        <f t="shared" si="6"/>
        <v>0</v>
      </c>
      <c r="R53" s="438">
        <f t="shared" si="6"/>
        <v>0</v>
      </c>
      <c r="S53" s="438">
        <f>N53+O53+P53+Q53+R53</f>
        <v>3</v>
      </c>
    </row>
    <row r="54" spans="1:19" ht="13.5">
      <c r="A54" s="441">
        <v>123</v>
      </c>
      <c r="B54" s="397">
        <v>2</v>
      </c>
      <c r="C54" s="403" t="str">
        <f>IF(A54="","",VLOOKUP(A54,'списки участников'!A:I,3,FALSE))</f>
        <v>Назарова Мадина</v>
      </c>
      <c r="D54" s="399">
        <v>132</v>
      </c>
      <c r="E54" s="403" t="str">
        <f>IF(D54="","",VLOOKUP(D54,'списки участников'!A:K,3,FALSE))</f>
        <v>Байрамгузина Елена</v>
      </c>
      <c r="F54" s="561" t="s">
        <v>797</v>
      </c>
      <c r="G54" s="561" t="s">
        <v>797</v>
      </c>
      <c r="H54" s="561" t="s">
        <v>805</v>
      </c>
      <c r="I54" s="561" t="s">
        <v>779</v>
      </c>
      <c r="J54" s="561"/>
      <c r="K54" s="563" t="s">
        <v>157</v>
      </c>
      <c r="L54" s="563" t="s">
        <v>774</v>
      </c>
      <c r="N54" s="438">
        <f t="shared" si="6"/>
        <v>1</v>
      </c>
      <c r="O54" s="438">
        <f t="shared" si="6"/>
        <v>1</v>
      </c>
      <c r="P54" s="438">
        <f t="shared" si="6"/>
        <v>1</v>
      </c>
      <c r="Q54" s="438">
        <f t="shared" si="6"/>
        <v>1</v>
      </c>
      <c r="R54" s="438">
        <f t="shared" si="6"/>
        <v>0</v>
      </c>
      <c r="S54" s="438">
        <f>N54+O54+P54+Q54+R54</f>
        <v>4</v>
      </c>
    </row>
    <row r="55" spans="1:19" ht="13.5">
      <c r="A55" s="441">
        <v>134</v>
      </c>
      <c r="B55" s="404" t="s">
        <v>671</v>
      </c>
      <c r="C55" s="400" t="str">
        <f>IF(A55="","",VLOOKUP(A55,'списки участников'!A:I,3,FALSE))</f>
        <v>Гильманова Диана</v>
      </c>
      <c r="D55" s="399">
        <v>133</v>
      </c>
      <c r="E55" s="400" t="str">
        <f>IF(D55="","",VLOOKUP(D55,'списки участников'!A:K,3,FALSE))</f>
        <v>Дюрягина Евгения</v>
      </c>
      <c r="F55" s="794" t="s">
        <v>793</v>
      </c>
      <c r="G55" s="794" t="s">
        <v>793</v>
      </c>
      <c r="H55" s="794" t="s">
        <v>762</v>
      </c>
      <c r="I55" s="794"/>
      <c r="J55" s="794"/>
      <c r="K55" s="794" t="s">
        <v>654</v>
      </c>
      <c r="L55" s="794" t="s">
        <v>763</v>
      </c>
      <c r="N55" s="438">
        <f t="shared" si="6"/>
        <v>1</v>
      </c>
      <c r="O55" s="438">
        <f t="shared" si="6"/>
        <v>1</v>
      </c>
      <c r="P55" s="438">
        <f t="shared" si="6"/>
        <v>1</v>
      </c>
      <c r="Q55" s="438">
        <f t="shared" si="6"/>
        <v>0</v>
      </c>
      <c r="R55" s="438">
        <f t="shared" si="6"/>
        <v>0</v>
      </c>
      <c r="S55" s="438">
        <f>N55+O55+P55+Q55+R55</f>
        <v>3</v>
      </c>
    </row>
    <row r="56" spans="1:19" ht="13.5">
      <c r="A56" s="441">
        <v>111</v>
      </c>
      <c r="B56" s="405" t="s">
        <v>672</v>
      </c>
      <c r="C56" s="403" t="str">
        <f>IF(A56="","",VLOOKUP(A56,'списки участников'!A:I,3,FALSE))</f>
        <v>Набиева Анита</v>
      </c>
      <c r="D56" s="399">
        <v>132</v>
      </c>
      <c r="E56" s="403" t="str">
        <f>IF(D56="","",VLOOKUP(D56,'списки участников'!A:K,3,FALSE))</f>
        <v>Байрамгузина Елена</v>
      </c>
      <c r="F56" s="795"/>
      <c r="G56" s="795"/>
      <c r="H56" s="795"/>
      <c r="I56" s="795"/>
      <c r="J56" s="795"/>
      <c r="K56" s="795"/>
      <c r="L56" s="795"/>
      <c r="N56" s="438"/>
      <c r="O56" s="438"/>
      <c r="P56" s="438"/>
      <c r="Q56" s="438"/>
      <c r="R56" s="438"/>
      <c r="S56" s="438"/>
    </row>
    <row r="57" spans="1:19" ht="13.5">
      <c r="A57" s="441">
        <v>134</v>
      </c>
      <c r="B57" s="397">
        <v>1</v>
      </c>
      <c r="C57" s="400" t="str">
        <f>IF(A57="","",VLOOKUP(A57,'списки участников'!A:I,3,FALSE))</f>
        <v>Гильманова Диана</v>
      </c>
      <c r="D57" s="399">
        <v>132</v>
      </c>
      <c r="E57" s="403" t="str">
        <f>IF(D57="","",VLOOKUP(D57,'списки участников'!A:K,3,FALSE))</f>
        <v>Байрамгузина Елена</v>
      </c>
      <c r="F57" s="561" t="s">
        <v>766</v>
      </c>
      <c r="G57" s="561" t="s">
        <v>761</v>
      </c>
      <c r="H57" s="561" t="s">
        <v>766</v>
      </c>
      <c r="I57" s="561"/>
      <c r="J57" s="561"/>
      <c r="K57" s="563" t="s">
        <v>654</v>
      </c>
      <c r="L57" s="563" t="s">
        <v>763</v>
      </c>
      <c r="N57" s="438">
        <f aca="true" t="shared" si="7" ref="N57:R58">SIGN(F57)</f>
        <v>1</v>
      </c>
      <c r="O57" s="438">
        <f t="shared" si="7"/>
        <v>1</v>
      </c>
      <c r="P57" s="438">
        <f t="shared" si="7"/>
        <v>1</v>
      </c>
      <c r="Q57" s="438">
        <f t="shared" si="7"/>
        <v>0</v>
      </c>
      <c r="R57" s="438">
        <f t="shared" si="7"/>
        <v>0</v>
      </c>
      <c r="S57" s="438">
        <f>N57+O57+P57+Q57+R57</f>
        <v>3</v>
      </c>
    </row>
    <row r="58" spans="1:19" ht="14.25" thickBot="1">
      <c r="A58" s="441"/>
      <c r="B58" s="397">
        <v>2</v>
      </c>
      <c r="C58" s="403">
        <f>IF(A58="","",VLOOKUP(A58,'списки участников'!A:I,3,FALSE))</f>
      </c>
      <c r="D58" s="399"/>
      <c r="E58" s="403">
        <f>IF(D58="","",VLOOKUP(D58,'списки участников'!A:K,3,FALSE))</f>
      </c>
      <c r="F58" s="561"/>
      <c r="G58" s="561"/>
      <c r="H58" s="561"/>
      <c r="I58" s="561"/>
      <c r="J58" s="561"/>
      <c r="K58" s="563"/>
      <c r="L58" s="563"/>
      <c r="N58" s="438">
        <f t="shared" si="7"/>
        <v>0</v>
      </c>
      <c r="O58" s="438">
        <f t="shared" si="7"/>
        <v>0</v>
      </c>
      <c r="P58" s="438">
        <f t="shared" si="7"/>
        <v>0</v>
      </c>
      <c r="Q58" s="438">
        <f t="shared" si="7"/>
        <v>0</v>
      </c>
      <c r="R58" s="438">
        <f t="shared" si="7"/>
        <v>0</v>
      </c>
      <c r="S58" s="438">
        <f>N58+O58+P58+Q58+R58</f>
        <v>0</v>
      </c>
    </row>
    <row r="59" spans="9:12" ht="13.5" thickBot="1">
      <c r="I59" s="407" t="s">
        <v>673</v>
      </c>
      <c r="K59" s="564" t="s">
        <v>814</v>
      </c>
      <c r="L59" s="565" t="s">
        <v>653</v>
      </c>
    </row>
    <row r="60" spans="3:5" ht="15">
      <c r="C60" s="408" t="s">
        <v>674</v>
      </c>
      <c r="D60" s="409"/>
      <c r="E60" s="393" t="s">
        <v>788</v>
      </c>
    </row>
    <row r="61" spans="2:8" ht="14.25">
      <c r="B61" s="388" t="s">
        <v>679</v>
      </c>
      <c r="F61" s="390"/>
      <c r="H61" s="390"/>
    </row>
    <row r="62" spans="2:12" ht="12.75">
      <c r="B62" s="789" t="s">
        <v>665</v>
      </c>
      <c r="C62" s="391" t="s">
        <v>666</v>
      </c>
      <c r="D62" s="392"/>
      <c r="E62" s="391" t="s">
        <v>667</v>
      </c>
      <c r="F62" s="791" t="s">
        <v>668</v>
      </c>
      <c r="G62" s="792"/>
      <c r="H62" s="792"/>
      <c r="I62" s="792"/>
      <c r="J62" s="792"/>
      <c r="K62" s="791" t="s">
        <v>125</v>
      </c>
      <c r="L62" s="793"/>
    </row>
    <row r="63" spans="1:12" ht="15">
      <c r="A63" s="440"/>
      <c r="B63" s="790"/>
      <c r="C63" s="393" t="s">
        <v>137</v>
      </c>
      <c r="D63" s="394"/>
      <c r="E63" s="393" t="s">
        <v>131</v>
      </c>
      <c r="F63" s="395">
        <v>1</v>
      </c>
      <c r="G63" s="395">
        <v>2</v>
      </c>
      <c r="H63" s="395">
        <v>3</v>
      </c>
      <c r="I63" s="395">
        <v>4</v>
      </c>
      <c r="J63" s="395">
        <v>5</v>
      </c>
      <c r="K63" s="396" t="s">
        <v>669</v>
      </c>
      <c r="L63" s="395" t="s">
        <v>670</v>
      </c>
    </row>
    <row r="64" spans="1:19" ht="13.5">
      <c r="A64" s="441">
        <v>121</v>
      </c>
      <c r="B64" s="397">
        <v>1</v>
      </c>
      <c r="C64" s="400" t="str">
        <f>IF(A64="","",VLOOKUP(A64,'списки участников'!A:I,3,FALSE))</f>
        <v>Абдуллаева Элла</v>
      </c>
      <c r="D64" s="399">
        <v>122</v>
      </c>
      <c r="E64" s="400" t="str">
        <f>IF(D64="","",VLOOKUP(D64,'списки участников'!A:K,3,FALSE))</f>
        <v>Шайган Алена</v>
      </c>
      <c r="F64" s="561" t="s">
        <v>761</v>
      </c>
      <c r="G64" s="561" t="s">
        <v>811</v>
      </c>
      <c r="H64" s="561" t="s">
        <v>797</v>
      </c>
      <c r="I64" s="561" t="s">
        <v>767</v>
      </c>
      <c r="J64" s="561"/>
      <c r="K64" s="563" t="s">
        <v>653</v>
      </c>
      <c r="L64" s="563" t="s">
        <v>763</v>
      </c>
      <c r="N64" s="438">
        <f aca="true" t="shared" si="8" ref="N64:R66">SIGN(F64)</f>
        <v>1</v>
      </c>
      <c r="O64" s="438">
        <f t="shared" si="8"/>
        <v>1</v>
      </c>
      <c r="P64" s="438">
        <f t="shared" si="8"/>
        <v>1</v>
      </c>
      <c r="Q64" s="438">
        <f t="shared" si="8"/>
        <v>1</v>
      </c>
      <c r="R64" s="438">
        <f t="shared" si="8"/>
        <v>0</v>
      </c>
      <c r="S64" s="438">
        <f>N64+O64+P64+Q64+R64</f>
        <v>4</v>
      </c>
    </row>
    <row r="65" spans="1:19" ht="13.5">
      <c r="A65" s="441"/>
      <c r="B65" s="397">
        <v>2</v>
      </c>
      <c r="C65" s="403" t="s">
        <v>577</v>
      </c>
      <c r="D65" s="399">
        <v>112</v>
      </c>
      <c r="E65" s="403" t="str">
        <f>IF(D65="","",VLOOKUP(D65,'списки участников'!A:K,3,FALSE))</f>
        <v>Алиева Маляк</v>
      </c>
      <c r="F65" s="561" t="s">
        <v>776</v>
      </c>
      <c r="G65" s="561" t="s">
        <v>764</v>
      </c>
      <c r="H65" s="561" t="s">
        <v>764</v>
      </c>
      <c r="I65" s="561"/>
      <c r="J65" s="561"/>
      <c r="K65" s="563" t="s">
        <v>145</v>
      </c>
      <c r="L65" s="563" t="s">
        <v>774</v>
      </c>
      <c r="N65" s="438">
        <f t="shared" si="8"/>
        <v>1</v>
      </c>
      <c r="O65" s="438">
        <f t="shared" si="8"/>
        <v>1</v>
      </c>
      <c r="P65" s="438">
        <f t="shared" si="8"/>
        <v>1</v>
      </c>
      <c r="Q65" s="438">
        <f t="shared" si="8"/>
        <v>0</v>
      </c>
      <c r="R65" s="438">
        <f t="shared" si="8"/>
        <v>0</v>
      </c>
      <c r="S65" s="438">
        <f>N65+O65+P65+Q65+R65</f>
        <v>3</v>
      </c>
    </row>
    <row r="66" spans="1:19" ht="13.5">
      <c r="A66" s="441">
        <v>121</v>
      </c>
      <c r="B66" s="404" t="s">
        <v>671</v>
      </c>
      <c r="C66" s="400" t="str">
        <f>IF(A66="","",VLOOKUP(A66,'списки участников'!A:I,3,FALSE))</f>
        <v>Абдуллаева Элла</v>
      </c>
      <c r="D66" s="399">
        <v>122</v>
      </c>
      <c r="E66" s="403" t="str">
        <f>IF(D66="","",VLOOKUP(D66,'списки участников'!A:K,3,FALSE))</f>
        <v>Шайган Алена</v>
      </c>
      <c r="F66" s="794" t="s">
        <v>794</v>
      </c>
      <c r="G66" s="794" t="s">
        <v>799</v>
      </c>
      <c r="H66" s="794" t="s">
        <v>768</v>
      </c>
      <c r="I66" s="794" t="s">
        <v>764</v>
      </c>
      <c r="J66" s="794" t="s">
        <v>768</v>
      </c>
      <c r="K66" s="794" t="s">
        <v>655</v>
      </c>
      <c r="L66" s="794" t="s">
        <v>763</v>
      </c>
      <c r="N66" s="438">
        <f t="shared" si="8"/>
        <v>1</v>
      </c>
      <c r="O66" s="438">
        <f t="shared" si="8"/>
        <v>1</v>
      </c>
      <c r="P66" s="438">
        <f t="shared" si="8"/>
        <v>1</v>
      </c>
      <c r="Q66" s="438">
        <f t="shared" si="8"/>
        <v>1</v>
      </c>
      <c r="R66" s="438">
        <f t="shared" si="8"/>
        <v>1</v>
      </c>
      <c r="S66" s="438">
        <f>N66+O66+P66+Q66+R66</f>
        <v>5</v>
      </c>
    </row>
    <row r="67" spans="1:19" ht="13.5">
      <c r="A67" s="441"/>
      <c r="B67" s="405" t="s">
        <v>672</v>
      </c>
      <c r="C67" s="403" t="s">
        <v>577</v>
      </c>
      <c r="D67" s="399">
        <v>112</v>
      </c>
      <c r="E67" s="403" t="str">
        <f>IF(D67="","",VLOOKUP(D67,'списки участников'!A:K,3,FALSE))</f>
        <v>Алиева Маляк</v>
      </c>
      <c r="F67" s="795"/>
      <c r="G67" s="795"/>
      <c r="H67" s="795"/>
      <c r="I67" s="795"/>
      <c r="J67" s="795"/>
      <c r="K67" s="795"/>
      <c r="L67" s="795"/>
      <c r="N67" s="438"/>
      <c r="O67" s="438"/>
      <c r="P67" s="438"/>
      <c r="Q67" s="438"/>
      <c r="R67" s="438"/>
      <c r="S67" s="438"/>
    </row>
    <row r="68" spans="1:19" ht="13.5">
      <c r="A68" s="441">
        <v>121</v>
      </c>
      <c r="B68" s="397">
        <v>1</v>
      </c>
      <c r="C68" s="400" t="str">
        <f>IF(A68="","",VLOOKUP(A68,'списки участников'!A:I,3,FALSE))</f>
        <v>Абдуллаева Элла</v>
      </c>
      <c r="D68" s="399">
        <v>112</v>
      </c>
      <c r="E68" s="403" t="str">
        <f>IF(D68="","",VLOOKUP(D68,'списки участников'!A:K,3,FALSE))</f>
        <v>Алиева Маляк</v>
      </c>
      <c r="F68" s="561" t="s">
        <v>797</v>
      </c>
      <c r="G68" s="561" t="s">
        <v>775</v>
      </c>
      <c r="H68" s="561" t="s">
        <v>764</v>
      </c>
      <c r="I68" s="561"/>
      <c r="J68" s="561"/>
      <c r="K68" s="563" t="s">
        <v>145</v>
      </c>
      <c r="L68" s="563" t="s">
        <v>774</v>
      </c>
      <c r="N68" s="438">
        <f aca="true" t="shared" si="9" ref="N68:R69">SIGN(F68)</f>
        <v>1</v>
      </c>
      <c r="O68" s="438">
        <f t="shared" si="9"/>
        <v>1</v>
      </c>
      <c r="P68" s="438">
        <f t="shared" si="9"/>
        <v>1</v>
      </c>
      <c r="Q68" s="438">
        <f t="shared" si="9"/>
        <v>0</v>
      </c>
      <c r="R68" s="438">
        <f t="shared" si="9"/>
        <v>0</v>
      </c>
      <c r="S68" s="438">
        <f>N68+O68+P68+Q68+R68</f>
        <v>3</v>
      </c>
    </row>
    <row r="69" spans="1:19" ht="14.25" thickBot="1">
      <c r="A69" s="441"/>
      <c r="B69" s="397">
        <v>2</v>
      </c>
      <c r="C69" s="403" t="s">
        <v>577</v>
      </c>
      <c r="D69" s="399">
        <v>122</v>
      </c>
      <c r="E69" s="403" t="str">
        <f>IF(D69="","",VLOOKUP(D69,'списки участников'!A:K,3,FALSE))</f>
        <v>Шайган Алена</v>
      </c>
      <c r="F69" s="561" t="s">
        <v>794</v>
      </c>
      <c r="G69" s="561" t="s">
        <v>767</v>
      </c>
      <c r="H69" s="561" t="s">
        <v>789</v>
      </c>
      <c r="I69" s="561" t="s">
        <v>765</v>
      </c>
      <c r="J69" s="561"/>
      <c r="K69" s="563" t="s">
        <v>653</v>
      </c>
      <c r="L69" s="563" t="s">
        <v>763</v>
      </c>
      <c r="N69" s="438">
        <f t="shared" si="9"/>
        <v>1</v>
      </c>
      <c r="O69" s="438">
        <f t="shared" si="9"/>
        <v>1</v>
      </c>
      <c r="P69" s="438">
        <f t="shared" si="9"/>
        <v>1</v>
      </c>
      <c r="Q69" s="438">
        <f t="shared" si="9"/>
        <v>1</v>
      </c>
      <c r="R69" s="438">
        <f t="shared" si="9"/>
        <v>0</v>
      </c>
      <c r="S69" s="438">
        <f>N69+O69+P69+Q69+R69</f>
        <v>4</v>
      </c>
    </row>
    <row r="70" spans="3:12" ht="15.75" thickBot="1">
      <c r="C70" s="408" t="s">
        <v>674</v>
      </c>
      <c r="D70" s="409"/>
      <c r="E70" s="393" t="s">
        <v>137</v>
      </c>
      <c r="F70" s="566"/>
      <c r="G70" s="566"/>
      <c r="H70" s="566"/>
      <c r="I70" s="567" t="s">
        <v>673</v>
      </c>
      <c r="J70" s="566"/>
      <c r="K70" s="564" t="s">
        <v>815</v>
      </c>
      <c r="L70" s="565" t="s">
        <v>655</v>
      </c>
    </row>
    <row r="71" spans="3:12" ht="15">
      <c r="C71" s="408"/>
      <c r="D71" s="409"/>
      <c r="E71" s="410"/>
      <c r="I71" s="407"/>
      <c r="K71" s="411"/>
      <c r="L71" s="411"/>
    </row>
    <row r="72" spans="2:12" ht="15">
      <c r="B72" s="416"/>
      <c r="C72" s="417" t="s">
        <v>822</v>
      </c>
      <c r="D72" s="420"/>
      <c r="E72" s="417"/>
      <c r="F72" s="421"/>
      <c r="G72" s="422" t="s">
        <v>54</v>
      </c>
      <c r="H72" s="422"/>
      <c r="I72" s="416"/>
      <c r="J72" s="416"/>
      <c r="K72" s="416"/>
      <c r="L72" s="416"/>
    </row>
    <row r="73" spans="2:12" ht="14.25">
      <c r="B73" s="423"/>
      <c r="C73" s="424"/>
      <c r="D73" s="411"/>
      <c r="E73" s="424"/>
      <c r="F73" s="416"/>
      <c r="G73" s="416"/>
      <c r="H73" s="416"/>
      <c r="I73" s="416"/>
      <c r="J73" s="416"/>
      <c r="K73" s="416"/>
      <c r="L73" s="416"/>
    </row>
    <row r="74" spans="2:12" ht="13.5">
      <c r="B74" s="425"/>
      <c r="C74" s="417" t="s">
        <v>823</v>
      </c>
      <c r="D74" s="417"/>
      <c r="E74" s="417"/>
      <c r="F74" s="417" t="s">
        <v>55</v>
      </c>
      <c r="G74" s="417"/>
      <c r="H74" s="426"/>
      <c r="I74" s="426"/>
      <c r="J74" s="426"/>
      <c r="K74" s="426"/>
      <c r="L74" s="426"/>
    </row>
    <row r="75" spans="3:12" ht="15">
      <c r="C75" s="408"/>
      <c r="D75" s="409"/>
      <c r="E75" s="410"/>
      <c r="I75" s="407"/>
      <c r="K75" s="411"/>
      <c r="L75" s="411"/>
    </row>
    <row r="76" spans="2:12" ht="18.75">
      <c r="B76" s="796" t="s">
        <v>812</v>
      </c>
      <c r="C76" s="796"/>
      <c r="D76" s="796"/>
      <c r="E76" s="796"/>
      <c r="F76" s="796"/>
      <c r="G76" s="796"/>
      <c r="H76" s="796"/>
      <c r="I76" s="796"/>
      <c r="J76" s="796"/>
      <c r="K76" s="796"/>
      <c r="L76" s="796"/>
    </row>
    <row r="77" spans="1:12" ht="16.5" thickBot="1">
      <c r="A77" s="380"/>
      <c r="B77" s="378" t="s">
        <v>71</v>
      </c>
      <c r="C77" s="379"/>
      <c r="D77" s="797" t="s">
        <v>813</v>
      </c>
      <c r="E77" s="797"/>
      <c r="F77" s="797"/>
      <c r="G77" s="797"/>
      <c r="H77" s="381"/>
      <c r="I77" s="381"/>
      <c r="J77" s="381"/>
      <c r="K77" s="381"/>
      <c r="L77" s="382" t="s">
        <v>52</v>
      </c>
    </row>
    <row r="78" ht="13.5" thickTop="1"/>
    <row r="79" spans="2:12" ht="15.75">
      <c r="B79" s="798" t="s">
        <v>821</v>
      </c>
      <c r="C79" s="799"/>
      <c r="D79" s="799"/>
      <c r="E79" s="799"/>
      <c r="F79" s="799"/>
      <c r="G79" s="799"/>
      <c r="H79" s="799"/>
      <c r="I79" s="799"/>
      <c r="J79" s="799"/>
      <c r="K79" s="799"/>
      <c r="L79" s="799"/>
    </row>
    <row r="80" spans="2:12" ht="15.75">
      <c r="B80" s="386"/>
      <c r="C80" s="387"/>
      <c r="D80" s="386"/>
      <c r="E80" s="387"/>
      <c r="F80" s="387"/>
      <c r="G80" s="387"/>
      <c r="H80" s="387"/>
      <c r="I80" s="387"/>
      <c r="J80" s="387"/>
      <c r="K80" s="387"/>
      <c r="L80" s="387"/>
    </row>
    <row r="81" spans="2:12" ht="15.75">
      <c r="B81" s="800" t="s">
        <v>662</v>
      </c>
      <c r="C81" s="801"/>
      <c r="D81" s="801"/>
      <c r="E81" s="801"/>
      <c r="F81" s="801"/>
      <c r="G81" s="801"/>
      <c r="H81" s="801"/>
      <c r="I81" s="801"/>
      <c r="J81" s="801"/>
      <c r="K81" s="801"/>
      <c r="L81" s="801"/>
    </row>
    <row r="82" spans="2:8" ht="14.25">
      <c r="B82" s="388" t="s">
        <v>663</v>
      </c>
      <c r="E82" s="389" t="s">
        <v>680</v>
      </c>
      <c r="F82" s="390"/>
      <c r="H82" s="390"/>
    </row>
    <row r="83" spans="2:12" ht="12.75">
      <c r="B83" s="789" t="s">
        <v>665</v>
      </c>
      <c r="C83" s="391" t="s">
        <v>666</v>
      </c>
      <c r="D83" s="392"/>
      <c r="E83" s="391" t="s">
        <v>667</v>
      </c>
      <c r="F83" s="791" t="s">
        <v>668</v>
      </c>
      <c r="G83" s="792"/>
      <c r="H83" s="792"/>
      <c r="I83" s="792"/>
      <c r="J83" s="792"/>
      <c r="K83" s="791" t="s">
        <v>125</v>
      </c>
      <c r="L83" s="793"/>
    </row>
    <row r="84" spans="1:12" ht="15">
      <c r="A84" s="440"/>
      <c r="B84" s="790"/>
      <c r="C84" s="393" t="s">
        <v>136</v>
      </c>
      <c r="D84" s="394"/>
      <c r="E84" s="393" t="s">
        <v>28</v>
      </c>
      <c r="F84" s="395">
        <v>1</v>
      </c>
      <c r="G84" s="395">
        <v>2</v>
      </c>
      <c r="H84" s="395">
        <v>3</v>
      </c>
      <c r="I84" s="395">
        <v>4</v>
      </c>
      <c r="J84" s="395">
        <v>5</v>
      </c>
      <c r="K84" s="396" t="s">
        <v>669</v>
      </c>
      <c r="L84" s="395" t="s">
        <v>670</v>
      </c>
    </row>
    <row r="85" spans="1:19" ht="13.5">
      <c r="A85" s="441">
        <v>22</v>
      </c>
      <c r="B85" s="397">
        <v>1</v>
      </c>
      <c r="C85" s="400" t="str">
        <f>IF(A85="","",VLOOKUP(A85,'списки участников'!A:I,3,FALSE))</f>
        <v>Альтеков Арман</v>
      </c>
      <c r="D85" s="399">
        <v>12</v>
      </c>
      <c r="E85" s="400" t="str">
        <f>IF(D85="","",VLOOKUP(D85,'списки участников'!A:K,3,FALSE))</f>
        <v>Стулов Никита</v>
      </c>
      <c r="F85" s="561" t="s">
        <v>777</v>
      </c>
      <c r="G85" s="561" t="s">
        <v>777</v>
      </c>
      <c r="H85" s="561" t="s">
        <v>789</v>
      </c>
      <c r="I85" s="561"/>
      <c r="J85" s="561"/>
      <c r="K85" s="563" t="s">
        <v>145</v>
      </c>
      <c r="L85" s="563" t="s">
        <v>774</v>
      </c>
      <c r="N85" s="438">
        <f aca="true" t="shared" si="10" ref="N85:R87">SIGN(F85)</f>
        <v>1</v>
      </c>
      <c r="O85" s="438">
        <f t="shared" si="10"/>
        <v>1</v>
      </c>
      <c r="P85" s="438">
        <f t="shared" si="10"/>
        <v>1</v>
      </c>
      <c r="Q85" s="438">
        <f t="shared" si="10"/>
        <v>0</v>
      </c>
      <c r="R85" s="438">
        <f t="shared" si="10"/>
        <v>0</v>
      </c>
      <c r="S85" s="438">
        <f>N85+O85+P85+Q85+R85</f>
        <v>3</v>
      </c>
    </row>
    <row r="86" spans="1:19" ht="13.5">
      <c r="A86" s="441">
        <v>4</v>
      </c>
      <c r="B86" s="397">
        <v>2</v>
      </c>
      <c r="C86" s="403" t="str">
        <f>IF(A86="","",VLOOKUP(A86,'списки участников'!A:I,3,FALSE))</f>
        <v>Жеребцов Алексей</v>
      </c>
      <c r="D86" s="399">
        <v>13</v>
      </c>
      <c r="E86" s="403" t="str">
        <f>IF(D86="","",VLOOKUP(D86,'списки участников'!A:K,3,FALSE))</f>
        <v>Мамонов Михаил</v>
      </c>
      <c r="F86" s="561" t="s">
        <v>773</v>
      </c>
      <c r="G86" s="561" t="s">
        <v>790</v>
      </c>
      <c r="H86" s="561" t="s">
        <v>790</v>
      </c>
      <c r="I86" s="561"/>
      <c r="J86" s="561"/>
      <c r="K86" s="563" t="s">
        <v>145</v>
      </c>
      <c r="L86" s="563" t="s">
        <v>774</v>
      </c>
      <c r="N86" s="438">
        <f t="shared" si="10"/>
        <v>1</v>
      </c>
      <c r="O86" s="438">
        <f t="shared" si="10"/>
        <v>1</v>
      </c>
      <c r="P86" s="438">
        <f t="shared" si="10"/>
        <v>1</v>
      </c>
      <c r="Q86" s="438">
        <f t="shared" si="10"/>
        <v>0</v>
      </c>
      <c r="R86" s="438">
        <f t="shared" si="10"/>
        <v>0</v>
      </c>
      <c r="S86" s="438">
        <f>N86+O86+P86+Q86+R86</f>
        <v>3</v>
      </c>
    </row>
    <row r="87" spans="1:19" ht="13.5">
      <c r="A87" s="441">
        <v>22</v>
      </c>
      <c r="B87" s="404" t="s">
        <v>671</v>
      </c>
      <c r="C87" s="400" t="str">
        <f>IF(A87="","",VLOOKUP(A87,'списки участников'!A:I,3,FALSE))</f>
        <v>Альтеков Арман</v>
      </c>
      <c r="D87" s="399">
        <v>12</v>
      </c>
      <c r="E87" s="403" t="str">
        <f>IF(D87="","",VLOOKUP(D87,'списки участников'!A:K,3,FALSE))</f>
        <v>Стулов Никита</v>
      </c>
      <c r="F87" s="794" t="s">
        <v>773</v>
      </c>
      <c r="G87" s="794" t="s">
        <v>777</v>
      </c>
      <c r="H87" s="794" t="s">
        <v>764</v>
      </c>
      <c r="I87" s="794"/>
      <c r="J87" s="794"/>
      <c r="K87" s="794" t="s">
        <v>145</v>
      </c>
      <c r="L87" s="794" t="s">
        <v>774</v>
      </c>
      <c r="N87" s="438">
        <f t="shared" si="10"/>
        <v>1</v>
      </c>
      <c r="O87" s="438">
        <f t="shared" si="10"/>
        <v>1</v>
      </c>
      <c r="P87" s="438">
        <f t="shared" si="10"/>
        <v>1</v>
      </c>
      <c r="Q87" s="438">
        <f t="shared" si="10"/>
        <v>0</v>
      </c>
      <c r="R87" s="438">
        <f t="shared" si="10"/>
        <v>0</v>
      </c>
      <c r="S87" s="438">
        <f>N87+O87+P87+Q87+R87</f>
        <v>3</v>
      </c>
    </row>
    <row r="88" spans="1:19" ht="13.5">
      <c r="A88" s="441">
        <v>4</v>
      </c>
      <c r="B88" s="405" t="s">
        <v>672</v>
      </c>
      <c r="C88" s="403" t="str">
        <f>IF(A88="","",VLOOKUP(A88,'списки участников'!A:I,3,FALSE))</f>
        <v>Жеребцов Алексей</v>
      </c>
      <c r="D88" s="399">
        <v>13</v>
      </c>
      <c r="E88" s="403" t="str">
        <f>IF(D88="","",VLOOKUP(D88,'списки участников'!A:K,3,FALSE))</f>
        <v>Мамонов Михаил</v>
      </c>
      <c r="F88" s="795"/>
      <c r="G88" s="795"/>
      <c r="H88" s="795"/>
      <c r="I88" s="795"/>
      <c r="J88" s="795"/>
      <c r="K88" s="795"/>
      <c r="L88" s="795"/>
      <c r="N88" s="438"/>
      <c r="O88" s="438"/>
      <c r="P88" s="438"/>
      <c r="Q88" s="438"/>
      <c r="R88" s="438"/>
      <c r="S88" s="438"/>
    </row>
    <row r="89" spans="1:19" ht="13.5">
      <c r="A89" s="441"/>
      <c r="B89" s="397">
        <v>1</v>
      </c>
      <c r="C89" s="403">
        <f>IF(A89="","",VLOOKUP(A89,'списки участников'!A:I,3,FALSE))</f>
      </c>
      <c r="D89" s="399"/>
      <c r="E89" s="403">
        <f>IF(D89="","",VLOOKUP(D89,'списки участников'!A:K,3,FALSE))</f>
      </c>
      <c r="F89" s="561"/>
      <c r="G89" s="561"/>
      <c r="H89" s="561"/>
      <c r="I89" s="561"/>
      <c r="J89" s="561"/>
      <c r="K89" s="563"/>
      <c r="L89" s="563"/>
      <c r="N89" s="438">
        <f aca="true" t="shared" si="11" ref="N89:R90">SIGN(F89)</f>
        <v>0</v>
      </c>
      <c r="O89" s="438">
        <f t="shared" si="11"/>
        <v>0</v>
      </c>
      <c r="P89" s="438">
        <f t="shared" si="11"/>
        <v>0</v>
      </c>
      <c r="Q89" s="438">
        <f t="shared" si="11"/>
        <v>0</v>
      </c>
      <c r="R89" s="438">
        <f t="shared" si="11"/>
        <v>0</v>
      </c>
      <c r="S89" s="438">
        <f>N89+O89+P89+Q89+R89</f>
        <v>0</v>
      </c>
    </row>
    <row r="90" spans="1:19" ht="14.25" thickBot="1">
      <c r="A90" s="441"/>
      <c r="B90" s="397">
        <v>2</v>
      </c>
      <c r="C90" s="403">
        <f>IF(A90="","",VLOOKUP(A90,'списки участников'!A:I,3,FALSE))</f>
      </c>
      <c r="D90" s="399"/>
      <c r="E90" s="403">
        <f>IF(D90="","",VLOOKUP(D90,'списки участников'!A:K,3,FALSE))</f>
      </c>
      <c r="F90" s="561"/>
      <c r="G90" s="561"/>
      <c r="H90" s="561"/>
      <c r="I90" s="561"/>
      <c r="J90" s="561"/>
      <c r="K90" s="563"/>
      <c r="L90" s="563"/>
      <c r="N90" s="438">
        <f t="shared" si="11"/>
        <v>0</v>
      </c>
      <c r="O90" s="438">
        <f t="shared" si="11"/>
        <v>0</v>
      </c>
      <c r="P90" s="438">
        <f t="shared" si="11"/>
        <v>0</v>
      </c>
      <c r="Q90" s="438">
        <f t="shared" si="11"/>
        <v>0</v>
      </c>
      <c r="R90" s="438">
        <f t="shared" si="11"/>
        <v>0</v>
      </c>
      <c r="S90" s="438">
        <f>N90+O90+P90+Q90+R90</f>
        <v>0</v>
      </c>
    </row>
    <row r="91" spans="9:12" ht="13.5" thickBot="1">
      <c r="I91" s="407" t="s">
        <v>673</v>
      </c>
      <c r="K91" s="564" t="s">
        <v>796</v>
      </c>
      <c r="L91" s="565" t="s">
        <v>145</v>
      </c>
    </row>
    <row r="92" spans="3:5" ht="15">
      <c r="C92" s="408" t="s">
        <v>674</v>
      </c>
      <c r="D92" s="409"/>
      <c r="E92" s="393" t="s">
        <v>134</v>
      </c>
    </row>
    <row r="93" spans="2:8" ht="14.25">
      <c r="B93" s="388" t="s">
        <v>675</v>
      </c>
      <c r="F93" s="390"/>
      <c r="H93" s="390"/>
    </row>
    <row r="94" spans="2:12" ht="12.75">
      <c r="B94" s="789" t="s">
        <v>665</v>
      </c>
      <c r="C94" s="391" t="s">
        <v>666</v>
      </c>
      <c r="D94" s="392"/>
      <c r="E94" s="391" t="s">
        <v>667</v>
      </c>
      <c r="F94" s="791" t="s">
        <v>668</v>
      </c>
      <c r="G94" s="792"/>
      <c r="H94" s="792"/>
      <c r="I94" s="792"/>
      <c r="J94" s="792"/>
      <c r="K94" s="791" t="s">
        <v>125</v>
      </c>
      <c r="L94" s="793"/>
    </row>
    <row r="95" spans="1:12" ht="15">
      <c r="A95" s="440"/>
      <c r="B95" s="790"/>
      <c r="C95" s="393" t="s">
        <v>81</v>
      </c>
      <c r="D95" s="394"/>
      <c r="E95" s="393" t="s">
        <v>131</v>
      </c>
      <c r="F95" s="395">
        <v>1</v>
      </c>
      <c r="G95" s="395">
        <v>2</v>
      </c>
      <c r="H95" s="395">
        <v>3</v>
      </c>
      <c r="I95" s="395">
        <v>4</v>
      </c>
      <c r="J95" s="395">
        <v>5</v>
      </c>
      <c r="K95" s="396" t="s">
        <v>669</v>
      </c>
      <c r="L95" s="395" t="s">
        <v>670</v>
      </c>
    </row>
    <row r="96" spans="1:19" ht="13.5">
      <c r="A96" s="441">
        <v>11</v>
      </c>
      <c r="B96" s="397">
        <v>1</v>
      </c>
      <c r="C96" s="400" t="str">
        <f>IF(A96="","",VLOOKUP(A96,'списки участников'!A:I,3,FALSE))</f>
        <v>Шарапов Роман</v>
      </c>
      <c r="D96" s="399">
        <v>21</v>
      </c>
      <c r="E96" s="400" t="str">
        <f>IF(D96="","",VLOOKUP(D96,'списки участников'!A:K,3,FALSE))</f>
        <v>Саунин Алексей</v>
      </c>
      <c r="F96" s="561" t="s">
        <v>773</v>
      </c>
      <c r="G96" s="561" t="s">
        <v>764</v>
      </c>
      <c r="H96" s="561" t="s">
        <v>797</v>
      </c>
      <c r="I96" s="561"/>
      <c r="J96" s="561"/>
      <c r="K96" s="563" t="s">
        <v>145</v>
      </c>
      <c r="L96" s="563" t="s">
        <v>774</v>
      </c>
      <c r="N96" s="438">
        <f aca="true" t="shared" si="12" ref="N96:R98">SIGN(F96)</f>
        <v>1</v>
      </c>
      <c r="O96" s="438">
        <f t="shared" si="12"/>
        <v>1</v>
      </c>
      <c r="P96" s="438">
        <f t="shared" si="12"/>
        <v>1</v>
      </c>
      <c r="Q96" s="438">
        <f t="shared" si="12"/>
        <v>0</v>
      </c>
      <c r="R96" s="438">
        <f t="shared" si="12"/>
        <v>0</v>
      </c>
      <c r="S96" s="438">
        <f>N96+O96+P96+Q96+R96</f>
        <v>3</v>
      </c>
    </row>
    <row r="97" spans="1:19" ht="13.5">
      <c r="A97" s="441">
        <v>131</v>
      </c>
      <c r="B97" s="397">
        <v>2</v>
      </c>
      <c r="C97" s="403" t="str">
        <f>IF(A97="","",VLOOKUP(A97,'списки участников'!A:I,3,FALSE))</f>
        <v>Зорина Анастасия</v>
      </c>
      <c r="D97" s="399">
        <v>32</v>
      </c>
      <c r="E97" s="400" t="str">
        <f>IF(D97="","",VLOOKUP(D97,'списки участников'!A:K,3,FALSE))</f>
        <v>Яковлев Артем</v>
      </c>
      <c r="F97" s="561" t="s">
        <v>777</v>
      </c>
      <c r="G97" s="561" t="s">
        <v>797</v>
      </c>
      <c r="H97" s="561" t="s">
        <v>776</v>
      </c>
      <c r="I97" s="561"/>
      <c r="J97" s="561"/>
      <c r="K97" s="563" t="s">
        <v>145</v>
      </c>
      <c r="L97" s="563" t="s">
        <v>774</v>
      </c>
      <c r="N97" s="438">
        <f t="shared" si="12"/>
        <v>1</v>
      </c>
      <c r="O97" s="438">
        <f t="shared" si="12"/>
        <v>1</v>
      </c>
      <c r="P97" s="438">
        <f t="shared" si="12"/>
        <v>1</v>
      </c>
      <c r="Q97" s="438">
        <f t="shared" si="12"/>
        <v>0</v>
      </c>
      <c r="R97" s="438">
        <f t="shared" si="12"/>
        <v>0</v>
      </c>
      <c r="S97" s="438">
        <f>N97+O97+P97+Q97+R97</f>
        <v>3</v>
      </c>
    </row>
    <row r="98" spans="1:19" ht="13.5">
      <c r="A98" s="441">
        <v>11</v>
      </c>
      <c r="B98" s="404" t="s">
        <v>671</v>
      </c>
      <c r="C98" s="400" t="str">
        <f>IF(A98="","",VLOOKUP(A98,'списки участников'!A:I,3,FALSE))</f>
        <v>Шарапов Роман</v>
      </c>
      <c r="D98" s="399">
        <v>34</v>
      </c>
      <c r="E98" s="412" t="str">
        <f>IF(D98="","",VLOOKUP(D98,'списки участников'!A:K,3,FALSE))</f>
        <v>Беспалов Константин</v>
      </c>
      <c r="F98" s="794" t="s">
        <v>769</v>
      </c>
      <c r="G98" s="794" t="s">
        <v>766</v>
      </c>
      <c r="H98" s="794" t="s">
        <v>789</v>
      </c>
      <c r="I98" s="794" t="s">
        <v>793</v>
      </c>
      <c r="J98" s="794"/>
      <c r="K98" s="794" t="s">
        <v>653</v>
      </c>
      <c r="L98" s="794" t="s">
        <v>763</v>
      </c>
      <c r="N98" s="438">
        <f t="shared" si="12"/>
        <v>1</v>
      </c>
      <c r="O98" s="438">
        <f t="shared" si="12"/>
        <v>1</v>
      </c>
      <c r="P98" s="438">
        <f t="shared" si="12"/>
        <v>1</v>
      </c>
      <c r="Q98" s="438">
        <f t="shared" si="12"/>
        <v>1</v>
      </c>
      <c r="R98" s="438">
        <f t="shared" si="12"/>
        <v>0</v>
      </c>
      <c r="S98" s="438">
        <f>N98+O98+P98+Q98+R98</f>
        <v>4</v>
      </c>
    </row>
    <row r="99" spans="1:19" ht="13.5">
      <c r="A99" s="441">
        <v>131</v>
      </c>
      <c r="B99" s="405" t="s">
        <v>672</v>
      </c>
      <c r="C99" s="403" t="str">
        <f>IF(A99="","",VLOOKUP(A99,'списки участников'!A:I,3,FALSE))</f>
        <v>Зорина Анастасия</v>
      </c>
      <c r="D99" s="399">
        <v>3</v>
      </c>
      <c r="E99" s="400" t="str">
        <f>IF(D99="","",VLOOKUP(D99,'списки участников'!A:K,3,FALSE))</f>
        <v>Пруцких Борис</v>
      </c>
      <c r="F99" s="795"/>
      <c r="G99" s="795"/>
      <c r="H99" s="795"/>
      <c r="I99" s="795"/>
      <c r="J99" s="795"/>
      <c r="K99" s="795"/>
      <c r="L99" s="795"/>
      <c r="N99" s="438"/>
      <c r="O99" s="438"/>
      <c r="P99" s="438"/>
      <c r="Q99" s="438"/>
      <c r="R99" s="438"/>
      <c r="S99" s="438"/>
    </row>
    <row r="100" spans="1:19" ht="13.5">
      <c r="A100" s="441">
        <v>11</v>
      </c>
      <c r="B100" s="397">
        <v>1</v>
      </c>
      <c r="C100" s="400" t="str">
        <f>IF(A100="","",VLOOKUP(A100,'списки участников'!A:I,3,FALSE))</f>
        <v>Шарапов Роман</v>
      </c>
      <c r="D100" s="399">
        <v>32</v>
      </c>
      <c r="E100" s="400" t="str">
        <f>IF(D100="","",VLOOKUP(D100,'списки участников'!A:K,3,FALSE))</f>
        <v>Яковлев Артем</v>
      </c>
      <c r="F100" s="561" t="s">
        <v>776</v>
      </c>
      <c r="G100" s="561" t="s">
        <v>764</v>
      </c>
      <c r="H100" s="561" t="s">
        <v>797</v>
      </c>
      <c r="I100" s="561"/>
      <c r="J100" s="561"/>
      <c r="K100" s="563" t="s">
        <v>145</v>
      </c>
      <c r="L100" s="563" t="s">
        <v>774</v>
      </c>
      <c r="N100" s="438">
        <f aca="true" t="shared" si="13" ref="N100:R101">SIGN(F100)</f>
        <v>1</v>
      </c>
      <c r="O100" s="438">
        <f t="shared" si="13"/>
        <v>1</v>
      </c>
      <c r="P100" s="438">
        <f t="shared" si="13"/>
        <v>1</v>
      </c>
      <c r="Q100" s="438">
        <f t="shared" si="13"/>
        <v>0</v>
      </c>
      <c r="R100" s="438">
        <f t="shared" si="13"/>
        <v>0</v>
      </c>
      <c r="S100" s="438">
        <f>N100+O100+P100+Q100+R100</f>
        <v>3</v>
      </c>
    </row>
    <row r="101" spans="1:19" ht="14.25" thickBot="1">
      <c r="A101" s="441"/>
      <c r="B101" s="397">
        <v>2</v>
      </c>
      <c r="C101" s="403">
        <f>IF(A101="","",VLOOKUP(A101,'списки участников'!A:I,3,FALSE))</f>
      </c>
      <c r="D101" s="399"/>
      <c r="E101" s="403">
        <f>IF(D101="","",VLOOKUP(D101,'списки участников'!A:K,3,FALSE))</f>
      </c>
      <c r="F101" s="561"/>
      <c r="G101" s="561"/>
      <c r="H101" s="561"/>
      <c r="I101" s="561"/>
      <c r="J101" s="561"/>
      <c r="K101" s="563"/>
      <c r="L101" s="563"/>
      <c r="N101" s="438">
        <f t="shared" si="13"/>
        <v>0</v>
      </c>
      <c r="O101" s="438">
        <f t="shared" si="13"/>
        <v>0</v>
      </c>
      <c r="P101" s="438">
        <f t="shared" si="13"/>
        <v>0</v>
      </c>
      <c r="Q101" s="438">
        <f t="shared" si="13"/>
        <v>0</v>
      </c>
      <c r="R101" s="438">
        <f t="shared" si="13"/>
        <v>0</v>
      </c>
      <c r="S101" s="438">
        <f>N101+O101+P101+Q101+R101</f>
        <v>0</v>
      </c>
    </row>
    <row r="102" spans="6:12" ht="13.5" thickBot="1">
      <c r="F102" s="566"/>
      <c r="G102" s="566"/>
      <c r="H102" s="566"/>
      <c r="I102" s="567" t="s">
        <v>673</v>
      </c>
      <c r="J102" s="566"/>
      <c r="K102" s="564" t="s">
        <v>798</v>
      </c>
      <c r="L102" s="565" t="s">
        <v>157</v>
      </c>
    </row>
    <row r="103" spans="3:12" ht="15">
      <c r="C103" s="408" t="s">
        <v>674</v>
      </c>
      <c r="D103" s="409"/>
      <c r="E103" s="393" t="s">
        <v>131</v>
      </c>
      <c r="K103" s="803"/>
      <c r="L103" s="803"/>
    </row>
    <row r="104" spans="2:8" ht="14.25">
      <c r="B104" s="388" t="s">
        <v>676</v>
      </c>
      <c r="F104" s="390"/>
      <c r="H104" s="390"/>
    </row>
    <row r="105" spans="2:12" ht="12.75">
      <c r="B105" s="789" t="s">
        <v>665</v>
      </c>
      <c r="C105" s="391" t="s">
        <v>666</v>
      </c>
      <c r="D105" s="392"/>
      <c r="E105" s="391" t="s">
        <v>667</v>
      </c>
      <c r="F105" s="791" t="s">
        <v>668</v>
      </c>
      <c r="G105" s="792"/>
      <c r="H105" s="792"/>
      <c r="I105" s="792"/>
      <c r="J105" s="792"/>
      <c r="K105" s="791" t="s">
        <v>125</v>
      </c>
      <c r="L105" s="793"/>
    </row>
    <row r="106" spans="1:12" ht="15">
      <c r="A106" s="440">
        <v>81</v>
      </c>
      <c r="B106" s="790"/>
      <c r="C106" s="393" t="s">
        <v>136</v>
      </c>
      <c r="D106" s="394"/>
      <c r="E106" s="393" t="s">
        <v>131</v>
      </c>
      <c r="F106" s="395">
        <v>1</v>
      </c>
      <c r="G106" s="395">
        <v>2</v>
      </c>
      <c r="H106" s="395">
        <v>3</v>
      </c>
      <c r="I106" s="395">
        <v>4</v>
      </c>
      <c r="J106" s="395">
        <v>5</v>
      </c>
      <c r="K106" s="396" t="s">
        <v>669</v>
      </c>
      <c r="L106" s="395" t="s">
        <v>670</v>
      </c>
    </row>
    <row r="107" spans="1:19" ht="13.5">
      <c r="A107" s="441">
        <v>22</v>
      </c>
      <c r="B107" s="397">
        <v>1</v>
      </c>
      <c r="C107" s="400" t="str">
        <f>IF(A107="","",VLOOKUP(A107,'списки участников'!A:I,3,FALSE))</f>
        <v>Альтеков Арман</v>
      </c>
      <c r="D107" s="399">
        <v>32</v>
      </c>
      <c r="E107" s="400" t="str">
        <f>IF(D107="","",VLOOKUP(D107,'списки участников'!A:K,3,FALSE))</f>
        <v>Яковлев Артем</v>
      </c>
      <c r="F107" s="561" t="s">
        <v>777</v>
      </c>
      <c r="G107" s="561" t="s">
        <v>799</v>
      </c>
      <c r="H107" s="561" t="s">
        <v>789</v>
      </c>
      <c r="I107" s="561"/>
      <c r="J107" s="561"/>
      <c r="K107" s="563" t="s">
        <v>145</v>
      </c>
      <c r="L107" s="563" t="s">
        <v>774</v>
      </c>
      <c r="N107" s="438">
        <f aca="true" t="shared" si="14" ref="N107:R109">SIGN(F107)</f>
        <v>1</v>
      </c>
      <c r="O107" s="438">
        <f t="shared" si="14"/>
        <v>1</v>
      </c>
      <c r="P107" s="438">
        <f t="shared" si="14"/>
        <v>1</v>
      </c>
      <c r="Q107" s="438">
        <f t="shared" si="14"/>
        <v>0</v>
      </c>
      <c r="R107" s="438">
        <f t="shared" si="14"/>
        <v>0</v>
      </c>
      <c r="S107" s="438">
        <f>N107+O107+P107+Q107+R107</f>
        <v>3</v>
      </c>
    </row>
    <row r="108" spans="1:19" ht="13.5">
      <c r="A108" s="441">
        <v>4</v>
      </c>
      <c r="B108" s="397">
        <v>2</v>
      </c>
      <c r="C108" s="403" t="str">
        <f>IF(A108="","",VLOOKUP(A108,'списки участников'!A:I,3,FALSE))</f>
        <v>Жеребцов Алексей</v>
      </c>
      <c r="D108" s="399">
        <v>21</v>
      </c>
      <c r="E108" s="403" t="str">
        <f>IF(D108="","",VLOOKUP(D108,'списки участников'!A:K,3,FALSE))</f>
        <v>Саунин Алексей</v>
      </c>
      <c r="F108" s="561" t="s">
        <v>799</v>
      </c>
      <c r="G108" s="561" t="s">
        <v>790</v>
      </c>
      <c r="H108" s="561" t="s">
        <v>779</v>
      </c>
      <c r="I108" s="561"/>
      <c r="J108" s="561"/>
      <c r="K108" s="563" t="s">
        <v>145</v>
      </c>
      <c r="L108" s="563" t="s">
        <v>774</v>
      </c>
      <c r="N108" s="438">
        <f t="shared" si="14"/>
        <v>1</v>
      </c>
      <c r="O108" s="438">
        <f t="shared" si="14"/>
        <v>1</v>
      </c>
      <c r="P108" s="438">
        <f t="shared" si="14"/>
        <v>1</v>
      </c>
      <c r="Q108" s="438">
        <f t="shared" si="14"/>
        <v>0</v>
      </c>
      <c r="R108" s="438">
        <f t="shared" si="14"/>
        <v>0</v>
      </c>
      <c r="S108" s="438">
        <f>N108+O108+P108+Q108+R108</f>
        <v>3</v>
      </c>
    </row>
    <row r="109" spans="1:19" ht="13.5">
      <c r="A109" s="441">
        <v>22</v>
      </c>
      <c r="B109" s="404" t="s">
        <v>671</v>
      </c>
      <c r="C109" s="400" t="str">
        <f>IF(A109="","",VLOOKUP(A109,'списки участников'!A:I,3,FALSE))</f>
        <v>Альтеков Арман</v>
      </c>
      <c r="D109" s="399">
        <v>34</v>
      </c>
      <c r="E109" s="400" t="str">
        <f>IF(D109="","",VLOOKUP(D109,'списки участников'!A:K,3,FALSE))</f>
        <v>Беспалов Константин</v>
      </c>
      <c r="F109" s="794" t="s">
        <v>769</v>
      </c>
      <c r="G109" s="794" t="s">
        <v>776</v>
      </c>
      <c r="H109" s="794" t="s">
        <v>767</v>
      </c>
      <c r="I109" s="794" t="s">
        <v>800</v>
      </c>
      <c r="J109" s="794" t="s">
        <v>789</v>
      </c>
      <c r="K109" s="794" t="s">
        <v>159</v>
      </c>
      <c r="L109" s="794" t="s">
        <v>774</v>
      </c>
      <c r="N109" s="438">
        <f t="shared" si="14"/>
        <v>1</v>
      </c>
      <c r="O109" s="438">
        <f t="shared" si="14"/>
        <v>1</v>
      </c>
      <c r="P109" s="438">
        <f t="shared" si="14"/>
        <v>1</v>
      </c>
      <c r="Q109" s="438">
        <f t="shared" si="14"/>
        <v>1</v>
      </c>
      <c r="R109" s="438">
        <f t="shared" si="14"/>
        <v>1</v>
      </c>
      <c r="S109" s="438">
        <f>N109+O109+P109+Q109+R109</f>
        <v>5</v>
      </c>
    </row>
    <row r="110" spans="1:19" ht="13.5">
      <c r="A110" s="441">
        <v>4</v>
      </c>
      <c r="B110" s="405" t="s">
        <v>672</v>
      </c>
      <c r="C110" s="403" t="str">
        <f>IF(A110="","",VLOOKUP(A110,'списки участников'!A:I,3,FALSE))</f>
        <v>Жеребцов Алексей</v>
      </c>
      <c r="D110" s="399">
        <v>3</v>
      </c>
      <c r="E110" s="403" t="str">
        <f>IF(D110="","",VLOOKUP(D110,'списки участников'!A:K,3,FALSE))</f>
        <v>Пруцких Борис</v>
      </c>
      <c r="F110" s="795"/>
      <c r="G110" s="795"/>
      <c r="H110" s="795"/>
      <c r="I110" s="795"/>
      <c r="J110" s="795"/>
      <c r="K110" s="795"/>
      <c r="L110" s="795"/>
      <c r="N110" s="438"/>
      <c r="O110" s="438"/>
      <c r="P110" s="438"/>
      <c r="Q110" s="438"/>
      <c r="R110" s="438"/>
      <c r="S110" s="438"/>
    </row>
    <row r="111" spans="1:19" ht="13.5">
      <c r="A111" s="441"/>
      <c r="B111" s="397">
        <v>1</v>
      </c>
      <c r="C111" s="400">
        <f>IF(A111="","",VLOOKUP(A111,'списки участников'!A:I,3,FALSE))</f>
      </c>
      <c r="D111" s="399"/>
      <c r="E111" s="403">
        <f>IF(D111="","",VLOOKUP(D111,'списки участников'!A:K,3,FALSE))</f>
      </c>
      <c r="F111" s="561"/>
      <c r="G111" s="561"/>
      <c r="H111" s="561"/>
      <c r="I111" s="561"/>
      <c r="J111" s="561"/>
      <c r="K111" s="563"/>
      <c r="L111" s="563"/>
      <c r="N111" s="438">
        <f aca="true" t="shared" si="15" ref="N111:R112">SIGN(F111)</f>
        <v>0</v>
      </c>
      <c r="O111" s="438">
        <f t="shared" si="15"/>
        <v>0</v>
      </c>
      <c r="P111" s="438">
        <f t="shared" si="15"/>
        <v>0</v>
      </c>
      <c r="Q111" s="438">
        <f t="shared" si="15"/>
        <v>0</v>
      </c>
      <c r="R111" s="438">
        <f t="shared" si="15"/>
        <v>0</v>
      </c>
      <c r="S111" s="438">
        <f>N111+O111+P111+Q111+R111</f>
        <v>0</v>
      </c>
    </row>
    <row r="112" spans="1:19" ht="14.25" thickBot="1">
      <c r="A112" s="441"/>
      <c r="B112" s="397">
        <v>2</v>
      </c>
      <c r="C112" s="403">
        <f>IF(A112="","",VLOOKUP(A112,'списки участников'!A:I,3,FALSE))</f>
      </c>
      <c r="D112" s="399"/>
      <c r="E112" s="403">
        <f>IF(D112="","",VLOOKUP(D112,'списки участников'!A:K,3,FALSE))</f>
      </c>
      <c r="F112" s="561"/>
      <c r="G112" s="561"/>
      <c r="H112" s="561"/>
      <c r="I112" s="561"/>
      <c r="J112" s="561"/>
      <c r="K112" s="563"/>
      <c r="L112" s="563"/>
      <c r="N112" s="438">
        <f t="shared" si="15"/>
        <v>0</v>
      </c>
      <c r="O112" s="438">
        <f t="shared" si="15"/>
        <v>0</v>
      </c>
      <c r="P112" s="438">
        <f t="shared" si="15"/>
        <v>0</v>
      </c>
      <c r="Q112" s="438">
        <f t="shared" si="15"/>
        <v>0</v>
      </c>
      <c r="R112" s="438">
        <f t="shared" si="15"/>
        <v>0</v>
      </c>
      <c r="S112" s="438">
        <f>N112+O112+P112+Q112+R112</f>
        <v>0</v>
      </c>
    </row>
    <row r="113" spans="3:12" ht="15.75" thickBot="1">
      <c r="C113" s="408" t="s">
        <v>674</v>
      </c>
      <c r="E113" s="393" t="s">
        <v>131</v>
      </c>
      <c r="I113" s="407" t="s">
        <v>673</v>
      </c>
      <c r="K113" s="564" t="s">
        <v>801</v>
      </c>
      <c r="L113" s="565" t="s">
        <v>681</v>
      </c>
    </row>
    <row r="114" spans="9:12" ht="12.75">
      <c r="I114" s="407"/>
      <c r="K114" s="411"/>
      <c r="L114" s="411"/>
    </row>
    <row r="115" spans="2:8" ht="14.25">
      <c r="B115" s="388" t="s">
        <v>677</v>
      </c>
      <c r="F115" s="390"/>
      <c r="H115" s="390"/>
    </row>
    <row r="116" spans="2:12" ht="12.75">
      <c r="B116" s="789" t="s">
        <v>665</v>
      </c>
      <c r="C116" s="391" t="s">
        <v>666</v>
      </c>
      <c r="D116" s="392"/>
      <c r="E116" s="391" t="s">
        <v>667</v>
      </c>
      <c r="F116" s="791" t="s">
        <v>668</v>
      </c>
      <c r="G116" s="792"/>
      <c r="H116" s="792"/>
      <c r="I116" s="792"/>
      <c r="J116" s="792"/>
      <c r="K116" s="791" t="s">
        <v>125</v>
      </c>
      <c r="L116" s="793"/>
    </row>
    <row r="117" spans="1:12" ht="15">
      <c r="A117" s="440"/>
      <c r="B117" s="790"/>
      <c r="C117" s="393" t="s">
        <v>129</v>
      </c>
      <c r="D117" s="394"/>
      <c r="E117" s="393" t="s">
        <v>81</v>
      </c>
      <c r="F117" s="395">
        <v>1</v>
      </c>
      <c r="G117" s="395">
        <v>2</v>
      </c>
      <c r="H117" s="395">
        <v>3</v>
      </c>
      <c r="I117" s="395">
        <v>4</v>
      </c>
      <c r="J117" s="395">
        <v>5</v>
      </c>
      <c r="K117" s="396" t="s">
        <v>669</v>
      </c>
      <c r="L117" s="395" t="s">
        <v>670</v>
      </c>
    </row>
    <row r="118" spans="1:19" ht="13.5">
      <c r="A118" s="441">
        <v>28</v>
      </c>
      <c r="B118" s="397">
        <v>1</v>
      </c>
      <c r="C118" s="400" t="str">
        <f>IF(A118="","",VLOOKUP(A118,'списки участников'!A:I,3,FALSE))</f>
        <v>Ипполитов Владимир</v>
      </c>
      <c r="D118" s="399">
        <v>131</v>
      </c>
      <c r="E118" s="400" t="str">
        <f>IF(D118="","",VLOOKUP(D118,'списки участников'!A:K,3,FALSE))</f>
        <v>Зорина Анастасия</v>
      </c>
      <c r="F118" s="561" t="s">
        <v>775</v>
      </c>
      <c r="G118" s="561" t="s">
        <v>802</v>
      </c>
      <c r="H118" s="561" t="s">
        <v>794</v>
      </c>
      <c r="I118" s="561" t="s">
        <v>764</v>
      </c>
      <c r="J118" s="561" t="s">
        <v>777</v>
      </c>
      <c r="K118" s="563" t="s">
        <v>159</v>
      </c>
      <c r="L118" s="563" t="s">
        <v>774</v>
      </c>
      <c r="N118" s="438">
        <f aca="true" t="shared" si="16" ref="N118:R120">SIGN(F118)</f>
        <v>1</v>
      </c>
      <c r="O118" s="438">
        <f t="shared" si="16"/>
        <v>1</v>
      </c>
      <c r="P118" s="438">
        <f t="shared" si="16"/>
        <v>1</v>
      </c>
      <c r="Q118" s="438">
        <f t="shared" si="16"/>
        <v>1</v>
      </c>
      <c r="R118" s="438">
        <f t="shared" si="16"/>
        <v>1</v>
      </c>
      <c r="S118" s="438">
        <f>N118+O118+P118+Q118+R118</f>
        <v>5</v>
      </c>
    </row>
    <row r="119" spans="1:19" ht="13.5">
      <c r="A119" s="441">
        <v>25</v>
      </c>
      <c r="B119" s="397">
        <v>2</v>
      </c>
      <c r="C119" s="403" t="str">
        <f>IF(A119="","",VLOOKUP(A119,'списки участников'!A:I,3,FALSE))</f>
        <v>Котов Андрей</v>
      </c>
      <c r="D119" s="399">
        <v>11</v>
      </c>
      <c r="E119" s="403" t="str">
        <f>IF(D119="","",VLOOKUP(D119,'списки участников'!A:K,3,FALSE))</f>
        <v>Шарапов Роман</v>
      </c>
      <c r="F119" s="561" t="s">
        <v>773</v>
      </c>
      <c r="G119" s="561" t="s">
        <v>764</v>
      </c>
      <c r="H119" s="561" t="s">
        <v>797</v>
      </c>
      <c r="I119" s="561"/>
      <c r="J119" s="561"/>
      <c r="K119" s="563" t="s">
        <v>145</v>
      </c>
      <c r="L119" s="563" t="s">
        <v>774</v>
      </c>
      <c r="N119" s="438">
        <f t="shared" si="16"/>
        <v>1</v>
      </c>
      <c r="O119" s="438">
        <f t="shared" si="16"/>
        <v>1</v>
      </c>
      <c r="P119" s="438">
        <f t="shared" si="16"/>
        <v>1</v>
      </c>
      <c r="Q119" s="438">
        <f t="shared" si="16"/>
        <v>0</v>
      </c>
      <c r="R119" s="438">
        <f t="shared" si="16"/>
        <v>0</v>
      </c>
      <c r="S119" s="438">
        <f>N119+O119+P119+Q119+R119</f>
        <v>3</v>
      </c>
    </row>
    <row r="120" spans="1:19" ht="13.5">
      <c r="A120" s="441">
        <v>28</v>
      </c>
      <c r="B120" s="404" t="s">
        <v>671</v>
      </c>
      <c r="C120" s="400" t="str">
        <f>IF(A120="","",VLOOKUP(A120,'списки участников'!A:I,3,FALSE))</f>
        <v>Ипполитов Владимир</v>
      </c>
      <c r="D120" s="399">
        <v>131</v>
      </c>
      <c r="E120" s="400" t="str">
        <f>IF(D120="","",VLOOKUP(D120,'списки участников'!A:K,3,FALSE))</f>
        <v>Зорина Анастасия</v>
      </c>
      <c r="F120" s="794" t="s">
        <v>776</v>
      </c>
      <c r="G120" s="794" t="s">
        <v>764</v>
      </c>
      <c r="H120" s="794" t="s">
        <v>765</v>
      </c>
      <c r="I120" s="794" t="s">
        <v>797</v>
      </c>
      <c r="J120" s="794"/>
      <c r="K120" s="794" t="s">
        <v>157</v>
      </c>
      <c r="L120" s="794" t="s">
        <v>774</v>
      </c>
      <c r="N120" s="438">
        <f t="shared" si="16"/>
        <v>1</v>
      </c>
      <c r="O120" s="438">
        <f t="shared" si="16"/>
        <v>1</v>
      </c>
      <c r="P120" s="438">
        <f t="shared" si="16"/>
        <v>1</v>
      </c>
      <c r="Q120" s="438">
        <f t="shared" si="16"/>
        <v>1</v>
      </c>
      <c r="R120" s="438">
        <f t="shared" si="16"/>
        <v>0</v>
      </c>
      <c r="S120" s="438">
        <f>N120+O120+P120+Q120+R120</f>
        <v>4</v>
      </c>
    </row>
    <row r="121" spans="1:19" ht="13.5">
      <c r="A121" s="441">
        <v>25</v>
      </c>
      <c r="B121" s="405" t="s">
        <v>672</v>
      </c>
      <c r="C121" s="403" t="str">
        <f>IF(A121="","",VLOOKUP(A121,'списки участников'!A:I,3,FALSE))</f>
        <v>Котов Андрей</v>
      </c>
      <c r="D121" s="399">
        <v>11</v>
      </c>
      <c r="E121" s="403" t="str">
        <f>IF(D121="","",VLOOKUP(D121,'списки участников'!A:K,3,FALSE))</f>
        <v>Шарапов Роман</v>
      </c>
      <c r="F121" s="795"/>
      <c r="G121" s="795"/>
      <c r="H121" s="795"/>
      <c r="I121" s="795"/>
      <c r="J121" s="795"/>
      <c r="K121" s="795"/>
      <c r="L121" s="795"/>
      <c r="N121" s="438"/>
      <c r="O121" s="438"/>
      <c r="P121" s="438"/>
      <c r="Q121" s="438"/>
      <c r="R121" s="438"/>
      <c r="S121" s="438"/>
    </row>
    <row r="122" spans="1:19" ht="13.5">
      <c r="A122" s="441"/>
      <c r="B122" s="397">
        <v>1</v>
      </c>
      <c r="C122" s="400">
        <f>IF(A122="","",VLOOKUP(A122,'списки участников'!A:I,3,FALSE))</f>
      </c>
      <c r="D122" s="399"/>
      <c r="E122" s="403">
        <f>IF(D122="","",VLOOKUP(D122,'списки участников'!A:K,3,FALSE))</f>
      </c>
      <c r="F122" s="561"/>
      <c r="G122" s="561"/>
      <c r="H122" s="561"/>
      <c r="I122" s="561"/>
      <c r="J122" s="561"/>
      <c r="K122" s="563"/>
      <c r="L122" s="563"/>
      <c r="N122" s="438">
        <f aca="true" t="shared" si="17" ref="N122:R123">SIGN(F122)</f>
        <v>0</v>
      </c>
      <c r="O122" s="438">
        <f t="shared" si="17"/>
        <v>0</v>
      </c>
      <c r="P122" s="438">
        <f t="shared" si="17"/>
        <v>0</v>
      </c>
      <c r="Q122" s="438">
        <f t="shared" si="17"/>
        <v>0</v>
      </c>
      <c r="R122" s="438">
        <f t="shared" si="17"/>
        <v>0</v>
      </c>
      <c r="S122" s="438">
        <f>N122+O122+P122+Q122+R122</f>
        <v>0</v>
      </c>
    </row>
    <row r="123" spans="1:19" ht="14.25" thickBot="1">
      <c r="A123" s="441"/>
      <c r="B123" s="397">
        <v>2</v>
      </c>
      <c r="C123" s="403">
        <f>IF(A123="","",VLOOKUP(A123,'списки участников'!A:I,3,FALSE))</f>
      </c>
      <c r="D123" s="399"/>
      <c r="E123" s="403">
        <f>IF(D123="","",VLOOKUP(D123,'списки участников'!A:K,3,FALSE))</f>
      </c>
      <c r="F123" s="561"/>
      <c r="G123" s="561"/>
      <c r="H123" s="561"/>
      <c r="I123" s="561"/>
      <c r="J123" s="561"/>
      <c r="K123" s="563"/>
      <c r="L123" s="563"/>
      <c r="N123" s="438">
        <f t="shared" si="17"/>
        <v>0</v>
      </c>
      <c r="O123" s="438">
        <f t="shared" si="17"/>
        <v>0</v>
      </c>
      <c r="P123" s="438">
        <f t="shared" si="17"/>
        <v>0</v>
      </c>
      <c r="Q123" s="438">
        <f t="shared" si="17"/>
        <v>0</v>
      </c>
      <c r="R123" s="438">
        <f t="shared" si="17"/>
        <v>0</v>
      </c>
      <c r="S123" s="438">
        <f>N123+O123+P123+Q123+R123</f>
        <v>0</v>
      </c>
    </row>
    <row r="124" spans="3:12" ht="15.75" thickBot="1">
      <c r="C124" s="408" t="s">
        <v>674</v>
      </c>
      <c r="E124" s="393" t="s">
        <v>81</v>
      </c>
      <c r="I124" s="407" t="s">
        <v>673</v>
      </c>
      <c r="K124" s="564" t="s">
        <v>803</v>
      </c>
      <c r="L124" s="565" t="s">
        <v>145</v>
      </c>
    </row>
    <row r="125" spans="2:8" ht="14.25">
      <c r="B125" s="388" t="s">
        <v>682</v>
      </c>
      <c r="F125" s="390"/>
      <c r="H125" s="390"/>
    </row>
    <row r="126" spans="2:12" ht="12.75">
      <c r="B126" s="789" t="s">
        <v>665</v>
      </c>
      <c r="C126" s="391" t="s">
        <v>666</v>
      </c>
      <c r="D126" s="392"/>
      <c r="E126" s="391" t="s">
        <v>667</v>
      </c>
      <c r="F126" s="791" t="s">
        <v>668</v>
      </c>
      <c r="G126" s="792"/>
      <c r="H126" s="792"/>
      <c r="I126" s="792"/>
      <c r="J126" s="792"/>
      <c r="K126" s="791" t="s">
        <v>125</v>
      </c>
      <c r="L126" s="793"/>
    </row>
    <row r="127" spans="1:12" ht="15">
      <c r="A127" s="440"/>
      <c r="B127" s="790"/>
      <c r="C127" s="393" t="s">
        <v>131</v>
      </c>
      <c r="D127" s="394"/>
      <c r="E127" s="393" t="s">
        <v>129</v>
      </c>
      <c r="F127" s="395">
        <v>1</v>
      </c>
      <c r="G127" s="395">
        <v>2</v>
      </c>
      <c r="H127" s="395">
        <v>3</v>
      </c>
      <c r="I127" s="395">
        <v>4</v>
      </c>
      <c r="J127" s="395">
        <v>5</v>
      </c>
      <c r="K127" s="396" t="s">
        <v>669</v>
      </c>
      <c r="L127" s="395" t="s">
        <v>670</v>
      </c>
    </row>
    <row r="128" spans="1:19" ht="13.5">
      <c r="A128" s="441">
        <v>21</v>
      </c>
      <c r="B128" s="397">
        <v>1</v>
      </c>
      <c r="C128" s="400" t="str">
        <f>IF(A128="","",VLOOKUP(A128,'списки участников'!A:I,3,FALSE))</f>
        <v>Саунин Алексей</v>
      </c>
      <c r="D128" s="399">
        <v>25</v>
      </c>
      <c r="E128" s="400" t="str">
        <f>IF(D128="","",VLOOKUP(D128,'списки участников'!A:K,3,FALSE))</f>
        <v>Котов Андрей</v>
      </c>
      <c r="F128" s="561" t="s">
        <v>765</v>
      </c>
      <c r="G128" s="561" t="s">
        <v>765</v>
      </c>
      <c r="H128" s="561" t="s">
        <v>766</v>
      </c>
      <c r="I128" s="561"/>
      <c r="J128" s="561"/>
      <c r="K128" s="563" t="s">
        <v>654</v>
      </c>
      <c r="L128" s="563" t="s">
        <v>763</v>
      </c>
      <c r="N128" s="438">
        <f aca="true" t="shared" si="18" ref="N128:R130">SIGN(F128)</f>
        <v>1</v>
      </c>
      <c r="O128" s="438">
        <f t="shared" si="18"/>
        <v>1</v>
      </c>
      <c r="P128" s="438">
        <f t="shared" si="18"/>
        <v>1</v>
      </c>
      <c r="Q128" s="438">
        <f t="shared" si="18"/>
        <v>0</v>
      </c>
      <c r="R128" s="438">
        <f t="shared" si="18"/>
        <v>0</v>
      </c>
      <c r="S128" s="438">
        <f>N128+O128+P128+Q128+R128</f>
        <v>3</v>
      </c>
    </row>
    <row r="129" spans="1:19" ht="13.5">
      <c r="A129" s="441">
        <v>32</v>
      </c>
      <c r="B129" s="397">
        <v>2</v>
      </c>
      <c r="C129" s="403" t="str">
        <f>IF(A129="","",VLOOKUP(A129,'списки участников'!A:I,3,FALSE))</f>
        <v>Яковлев Артем</v>
      </c>
      <c r="D129" s="399">
        <v>28</v>
      </c>
      <c r="E129" s="403" t="str">
        <f>IF(D129="","",VLOOKUP(D129,'списки участников'!A:K,3,FALSE))</f>
        <v>Ипполитов Владимир</v>
      </c>
      <c r="F129" s="561" t="s">
        <v>776</v>
      </c>
      <c r="G129" s="561" t="s">
        <v>765</v>
      </c>
      <c r="H129" s="561" t="s">
        <v>766</v>
      </c>
      <c r="I129" s="561" t="s">
        <v>767</v>
      </c>
      <c r="J129" s="561"/>
      <c r="K129" s="563" t="s">
        <v>653</v>
      </c>
      <c r="L129" s="563" t="s">
        <v>763</v>
      </c>
      <c r="N129" s="438">
        <f t="shared" si="18"/>
        <v>1</v>
      </c>
      <c r="O129" s="438">
        <f t="shared" si="18"/>
        <v>1</v>
      </c>
      <c r="P129" s="438">
        <f t="shared" si="18"/>
        <v>1</v>
      </c>
      <c r="Q129" s="438">
        <f t="shared" si="18"/>
        <v>1</v>
      </c>
      <c r="R129" s="438">
        <f t="shared" si="18"/>
        <v>0</v>
      </c>
      <c r="S129" s="438">
        <f>N129+O129+P129+Q129+R129</f>
        <v>4</v>
      </c>
    </row>
    <row r="130" spans="1:19" ht="13.5">
      <c r="A130" s="441">
        <v>3</v>
      </c>
      <c r="B130" s="404" t="s">
        <v>671</v>
      </c>
      <c r="C130" s="400" t="str">
        <f>IF(A130="","",VLOOKUP(A130,'списки участников'!A:I,3,FALSE))</f>
        <v>Пруцких Борис</v>
      </c>
      <c r="D130" s="399">
        <v>25</v>
      </c>
      <c r="E130" s="400" t="str">
        <f>IF(D130="","",VLOOKUP(D130,'списки участников'!A:K,3,FALSE))</f>
        <v>Котов Андрей</v>
      </c>
      <c r="F130" s="794" t="s">
        <v>794</v>
      </c>
      <c r="G130" s="794" t="s">
        <v>779</v>
      </c>
      <c r="H130" s="794" t="s">
        <v>777</v>
      </c>
      <c r="I130" s="794" t="s">
        <v>773</v>
      </c>
      <c r="J130" s="794"/>
      <c r="K130" s="794" t="s">
        <v>157</v>
      </c>
      <c r="L130" s="794" t="s">
        <v>774</v>
      </c>
      <c r="N130" s="438">
        <f t="shared" si="18"/>
        <v>1</v>
      </c>
      <c r="O130" s="438">
        <f t="shared" si="18"/>
        <v>1</v>
      </c>
      <c r="P130" s="438">
        <f t="shared" si="18"/>
        <v>1</v>
      </c>
      <c r="Q130" s="438">
        <f t="shared" si="18"/>
        <v>1</v>
      </c>
      <c r="R130" s="438">
        <f t="shared" si="18"/>
        <v>0</v>
      </c>
      <c r="S130" s="438">
        <f>N130+O130+P130+Q130+R130</f>
        <v>4</v>
      </c>
    </row>
    <row r="131" spans="1:19" ht="13.5">
      <c r="A131" s="441">
        <v>34</v>
      </c>
      <c r="B131" s="405" t="s">
        <v>672</v>
      </c>
      <c r="C131" s="403" t="str">
        <f>IF(A131="","",VLOOKUP(A131,'списки участников'!A:I,3,FALSE))</f>
        <v>Беспалов Константин</v>
      </c>
      <c r="D131" s="399">
        <v>28</v>
      </c>
      <c r="E131" s="403" t="str">
        <f>IF(D131="","",VLOOKUP(D131,'списки участников'!A:K,3,FALSE))</f>
        <v>Ипполитов Владимир</v>
      </c>
      <c r="F131" s="795"/>
      <c r="G131" s="795"/>
      <c r="H131" s="795"/>
      <c r="I131" s="795"/>
      <c r="J131" s="795"/>
      <c r="K131" s="795"/>
      <c r="L131" s="795"/>
      <c r="N131" s="438"/>
      <c r="O131" s="438"/>
      <c r="P131" s="438"/>
      <c r="Q131" s="438"/>
      <c r="R131" s="438"/>
      <c r="S131" s="438"/>
    </row>
    <row r="132" spans="1:19" ht="13.5">
      <c r="A132" s="441">
        <v>21</v>
      </c>
      <c r="B132" s="397">
        <v>1</v>
      </c>
      <c r="C132" s="400" t="str">
        <f>IF(A132="","",VLOOKUP(A132,'списки участников'!A:I,3,FALSE))</f>
        <v>Саунин Алексей</v>
      </c>
      <c r="D132" s="399">
        <v>28</v>
      </c>
      <c r="E132" s="403" t="str">
        <f>IF(D132="","",VLOOKUP(D132,'списки участников'!A:K,3,FALSE))</f>
        <v>Ипполитов Владимир</v>
      </c>
      <c r="F132" s="561" t="s">
        <v>767</v>
      </c>
      <c r="G132" s="561" t="s">
        <v>765</v>
      </c>
      <c r="H132" s="561" t="s">
        <v>793</v>
      </c>
      <c r="I132" s="561"/>
      <c r="J132" s="561"/>
      <c r="K132" s="563" t="s">
        <v>654</v>
      </c>
      <c r="L132" s="563" t="s">
        <v>763</v>
      </c>
      <c r="N132" s="438">
        <f aca="true" t="shared" si="19" ref="N132:R133">SIGN(F132)</f>
        <v>1</v>
      </c>
      <c r="O132" s="438">
        <f t="shared" si="19"/>
        <v>1</v>
      </c>
      <c r="P132" s="438">
        <f t="shared" si="19"/>
        <v>1</v>
      </c>
      <c r="Q132" s="438">
        <f t="shared" si="19"/>
        <v>0</v>
      </c>
      <c r="R132" s="438">
        <f t="shared" si="19"/>
        <v>0</v>
      </c>
      <c r="S132" s="438">
        <f>N132+O132+P132+Q132+R132</f>
        <v>3</v>
      </c>
    </row>
    <row r="133" spans="1:19" ht="14.25" thickBot="1">
      <c r="A133" s="441"/>
      <c r="B133" s="397">
        <v>2</v>
      </c>
      <c r="C133" s="403">
        <f>IF(A133="","",VLOOKUP(A133,'списки участников'!A:I,3,FALSE))</f>
      </c>
      <c r="D133" s="399"/>
      <c r="E133" s="403">
        <f>IF(D133="","",VLOOKUP(D133,'списки участников'!A:K,3,FALSE))</f>
      </c>
      <c r="F133" s="561"/>
      <c r="G133" s="561"/>
      <c r="H133" s="561"/>
      <c r="I133" s="561"/>
      <c r="J133" s="561"/>
      <c r="K133" s="563"/>
      <c r="L133" s="563"/>
      <c r="N133" s="438">
        <f t="shared" si="19"/>
        <v>0</v>
      </c>
      <c r="O133" s="438">
        <f t="shared" si="19"/>
        <v>0</v>
      </c>
      <c r="P133" s="438">
        <f t="shared" si="19"/>
        <v>0</v>
      </c>
      <c r="Q133" s="438">
        <f t="shared" si="19"/>
        <v>0</v>
      </c>
      <c r="R133" s="438">
        <f t="shared" si="19"/>
        <v>0</v>
      </c>
      <c r="S133" s="438">
        <f>N133+O133+P133+Q133+R133</f>
        <v>0</v>
      </c>
    </row>
    <row r="134" spans="3:12" ht="15.75" thickBot="1">
      <c r="C134" s="408" t="s">
        <v>674</v>
      </c>
      <c r="E134" s="393" t="s">
        <v>131</v>
      </c>
      <c r="I134" s="407" t="s">
        <v>673</v>
      </c>
      <c r="K134" s="564" t="s">
        <v>824</v>
      </c>
      <c r="L134" s="565" t="s">
        <v>653</v>
      </c>
    </row>
    <row r="135" spans="2:8" ht="14.25">
      <c r="B135" s="388" t="s">
        <v>679</v>
      </c>
      <c r="F135" s="390"/>
      <c r="H135" s="390"/>
    </row>
    <row r="136" spans="2:12" ht="12.75">
      <c r="B136" s="789" t="s">
        <v>665</v>
      </c>
      <c r="C136" s="391" t="s">
        <v>666</v>
      </c>
      <c r="D136" s="392"/>
      <c r="E136" s="391" t="s">
        <v>667</v>
      </c>
      <c r="F136" s="791" t="s">
        <v>668</v>
      </c>
      <c r="G136" s="792"/>
      <c r="H136" s="792"/>
      <c r="I136" s="792"/>
      <c r="J136" s="792"/>
      <c r="K136" s="791" t="s">
        <v>125</v>
      </c>
      <c r="L136" s="793"/>
    </row>
    <row r="137" spans="1:12" ht="15">
      <c r="A137" s="440"/>
      <c r="B137" s="790"/>
      <c r="C137" s="393" t="s">
        <v>81</v>
      </c>
      <c r="D137" s="394"/>
      <c r="E137" s="393" t="s">
        <v>28</v>
      </c>
      <c r="F137" s="395">
        <v>1</v>
      </c>
      <c r="G137" s="395">
        <v>2</v>
      </c>
      <c r="H137" s="395">
        <v>3</v>
      </c>
      <c r="I137" s="395">
        <v>4</v>
      </c>
      <c r="J137" s="395">
        <v>5</v>
      </c>
      <c r="K137" s="396" t="s">
        <v>669</v>
      </c>
      <c r="L137" s="395" t="s">
        <v>670</v>
      </c>
    </row>
    <row r="138" spans="1:19" ht="13.5">
      <c r="A138" s="441">
        <v>11</v>
      </c>
      <c r="B138" s="397">
        <v>1</v>
      </c>
      <c r="C138" s="400" t="str">
        <f>IF(A138="","",VLOOKUP(A138,'списки участников'!A:I,3,FALSE))</f>
        <v>Шарапов Роман</v>
      </c>
      <c r="D138" s="399">
        <v>12</v>
      </c>
      <c r="E138" s="400" t="str">
        <f>IF(D138="","",VLOOKUP(D138,'списки участников'!A:K,3,FALSE))</f>
        <v>Стулов Никита</v>
      </c>
      <c r="F138" s="561" t="s">
        <v>769</v>
      </c>
      <c r="G138" s="561" t="s">
        <v>776</v>
      </c>
      <c r="H138" s="561" t="s">
        <v>775</v>
      </c>
      <c r="I138" s="561" t="s">
        <v>811</v>
      </c>
      <c r="J138" s="561" t="s">
        <v>799</v>
      </c>
      <c r="K138" s="563" t="s">
        <v>159</v>
      </c>
      <c r="L138" s="563" t="s">
        <v>774</v>
      </c>
      <c r="N138" s="438">
        <f aca="true" t="shared" si="20" ref="N138:R140">SIGN(F138)</f>
        <v>1</v>
      </c>
      <c r="O138" s="438">
        <f t="shared" si="20"/>
        <v>1</v>
      </c>
      <c r="P138" s="438">
        <f t="shared" si="20"/>
        <v>1</v>
      </c>
      <c r="Q138" s="438">
        <f t="shared" si="20"/>
        <v>1</v>
      </c>
      <c r="R138" s="438">
        <f t="shared" si="20"/>
        <v>1</v>
      </c>
      <c r="S138" s="438">
        <f>N138+O138+P138+Q138+R138</f>
        <v>5</v>
      </c>
    </row>
    <row r="139" spans="1:19" ht="13.5">
      <c r="A139" s="441">
        <v>131</v>
      </c>
      <c r="B139" s="397">
        <v>2</v>
      </c>
      <c r="C139" s="403" t="str">
        <f>IF(A139="","",VLOOKUP(A139,'списки участников'!A:I,3,FALSE))</f>
        <v>Зорина Анастасия</v>
      </c>
      <c r="D139" s="399">
        <v>13</v>
      </c>
      <c r="E139" s="403" t="str">
        <f>IF(D139="","",VLOOKUP(D139,'списки участников'!A:K,3,FALSE))</f>
        <v>Мамонов Михаил</v>
      </c>
      <c r="F139" s="561" t="s">
        <v>797</v>
      </c>
      <c r="G139" s="561" t="s">
        <v>797</v>
      </c>
      <c r="H139" s="561" t="s">
        <v>776</v>
      </c>
      <c r="I139" s="561"/>
      <c r="J139" s="561"/>
      <c r="K139" s="563" t="s">
        <v>145</v>
      </c>
      <c r="L139" s="563" t="s">
        <v>774</v>
      </c>
      <c r="N139" s="438">
        <f t="shared" si="20"/>
        <v>1</v>
      </c>
      <c r="O139" s="438">
        <f t="shared" si="20"/>
        <v>1</v>
      </c>
      <c r="P139" s="438">
        <f t="shared" si="20"/>
        <v>1</v>
      </c>
      <c r="Q139" s="438">
        <f t="shared" si="20"/>
        <v>0</v>
      </c>
      <c r="R139" s="438">
        <f t="shared" si="20"/>
        <v>0</v>
      </c>
      <c r="S139" s="438">
        <f>N139+O139+P139+Q139+R139</f>
        <v>3</v>
      </c>
    </row>
    <row r="140" spans="1:19" ht="13.5">
      <c r="A140" s="441">
        <v>11</v>
      </c>
      <c r="B140" s="404" t="s">
        <v>671</v>
      </c>
      <c r="C140" s="400" t="str">
        <f>IF(A140="","",VLOOKUP(A140,'списки участников'!A:I,3,FALSE))</f>
        <v>Шарапов Роман</v>
      </c>
      <c r="D140" s="399">
        <v>12</v>
      </c>
      <c r="E140" s="400" t="str">
        <f>IF(D140="","",VLOOKUP(D140,'списки участников'!A:K,3,FALSE))</f>
        <v>Стулов Никита</v>
      </c>
      <c r="F140" s="794" t="s">
        <v>776</v>
      </c>
      <c r="G140" s="794" t="s">
        <v>768</v>
      </c>
      <c r="H140" s="794" t="s">
        <v>799</v>
      </c>
      <c r="I140" s="794" t="s">
        <v>797</v>
      </c>
      <c r="J140" s="794"/>
      <c r="K140" s="794" t="s">
        <v>157</v>
      </c>
      <c r="L140" s="794" t="s">
        <v>774</v>
      </c>
      <c r="N140" s="438">
        <f t="shared" si="20"/>
        <v>1</v>
      </c>
      <c r="O140" s="438">
        <f t="shared" si="20"/>
        <v>1</v>
      </c>
      <c r="P140" s="438">
        <f t="shared" si="20"/>
        <v>1</v>
      </c>
      <c r="Q140" s="438">
        <f t="shared" si="20"/>
        <v>1</v>
      </c>
      <c r="R140" s="438">
        <f t="shared" si="20"/>
        <v>0</v>
      </c>
      <c r="S140" s="438">
        <f>N140+O140+P140+Q140+R140</f>
        <v>4</v>
      </c>
    </row>
    <row r="141" spans="1:19" ht="13.5">
      <c r="A141" s="441">
        <v>131</v>
      </c>
      <c r="B141" s="405" t="s">
        <v>672</v>
      </c>
      <c r="C141" s="403" t="str">
        <f>IF(A141="","",VLOOKUP(A141,'списки участников'!A:I,3,FALSE))</f>
        <v>Зорина Анастасия</v>
      </c>
      <c r="D141" s="399">
        <v>13</v>
      </c>
      <c r="E141" s="403" t="str">
        <f>IF(D141="","",VLOOKUP(D141,'списки участников'!A:K,3,FALSE))</f>
        <v>Мамонов Михаил</v>
      </c>
      <c r="F141" s="795"/>
      <c r="G141" s="795"/>
      <c r="H141" s="795"/>
      <c r="I141" s="795"/>
      <c r="J141" s="795"/>
      <c r="K141" s="795"/>
      <c r="L141" s="795"/>
      <c r="N141" s="438"/>
      <c r="O141" s="438"/>
      <c r="P141" s="438"/>
      <c r="Q141" s="438"/>
      <c r="R141" s="438"/>
      <c r="S141" s="438"/>
    </row>
    <row r="142" spans="1:19" ht="13.5">
      <c r="A142" s="441"/>
      <c r="B142" s="397">
        <v>1</v>
      </c>
      <c r="C142" s="400">
        <f>IF(A142="","",VLOOKUP(A142,'списки участников'!A:I,3,FALSE))</f>
      </c>
      <c r="D142" s="399"/>
      <c r="E142" s="403">
        <f>IF(D142="","",VLOOKUP(D142,'списки участников'!A:K,3,FALSE))</f>
      </c>
      <c r="F142" s="561"/>
      <c r="G142" s="561"/>
      <c r="H142" s="561"/>
      <c r="I142" s="561"/>
      <c r="J142" s="561"/>
      <c r="K142" s="563"/>
      <c r="L142" s="563"/>
      <c r="N142" s="438">
        <f aca="true" t="shared" si="21" ref="N142:R143">SIGN(F142)</f>
        <v>0</v>
      </c>
      <c r="O142" s="438">
        <f t="shared" si="21"/>
        <v>0</v>
      </c>
      <c r="P142" s="438">
        <f t="shared" si="21"/>
        <v>0</v>
      </c>
      <c r="Q142" s="438">
        <f t="shared" si="21"/>
        <v>0</v>
      </c>
      <c r="R142" s="438">
        <f t="shared" si="21"/>
        <v>0</v>
      </c>
      <c r="S142" s="438">
        <f>N142+O142+P142+Q142+R142</f>
        <v>0</v>
      </c>
    </row>
    <row r="143" spans="1:19" ht="14.25" thickBot="1">
      <c r="A143" s="441"/>
      <c r="B143" s="397">
        <v>2</v>
      </c>
      <c r="C143" s="403">
        <f>IF(A143="","",VLOOKUP(A143,'списки участников'!A:I,3,FALSE))</f>
      </c>
      <c r="D143" s="399"/>
      <c r="E143" s="403">
        <f>IF(D143="","",VLOOKUP(D143,'списки участников'!A:K,3,FALSE))</f>
      </c>
      <c r="F143" s="561"/>
      <c r="G143" s="561"/>
      <c r="H143" s="561"/>
      <c r="I143" s="561"/>
      <c r="J143" s="561"/>
      <c r="K143" s="563"/>
      <c r="L143" s="563"/>
      <c r="N143" s="438">
        <f t="shared" si="21"/>
        <v>0</v>
      </c>
      <c r="O143" s="438">
        <f t="shared" si="21"/>
        <v>0</v>
      </c>
      <c r="P143" s="438">
        <f t="shared" si="21"/>
        <v>0</v>
      </c>
      <c r="Q143" s="438">
        <f t="shared" si="21"/>
        <v>0</v>
      </c>
      <c r="R143" s="438">
        <f t="shared" si="21"/>
        <v>0</v>
      </c>
      <c r="S143" s="438">
        <f>N143+O143+P143+Q143+R143</f>
        <v>0</v>
      </c>
    </row>
    <row r="144" spans="3:12" ht="15.75" thickBot="1">
      <c r="C144" s="408" t="s">
        <v>674</v>
      </c>
      <c r="E144" s="393" t="s">
        <v>28</v>
      </c>
      <c r="I144" s="407" t="s">
        <v>673</v>
      </c>
      <c r="K144" s="564" t="s">
        <v>803</v>
      </c>
      <c r="L144" s="565" t="s">
        <v>145</v>
      </c>
    </row>
    <row r="145" spans="2:8" ht="14.25">
      <c r="B145" s="388" t="s">
        <v>816</v>
      </c>
      <c r="F145" s="390"/>
      <c r="H145" s="390"/>
    </row>
    <row r="146" spans="2:12" ht="12.75">
      <c r="B146" s="789" t="s">
        <v>665</v>
      </c>
      <c r="C146" s="391" t="s">
        <v>666</v>
      </c>
      <c r="D146" s="392"/>
      <c r="E146" s="391" t="s">
        <v>667</v>
      </c>
      <c r="F146" s="791" t="s">
        <v>668</v>
      </c>
      <c r="G146" s="792"/>
      <c r="H146" s="792"/>
      <c r="I146" s="792"/>
      <c r="J146" s="792"/>
      <c r="K146" s="791" t="s">
        <v>125</v>
      </c>
      <c r="L146" s="793"/>
    </row>
    <row r="147" spans="1:12" ht="15">
      <c r="A147" s="440"/>
      <c r="B147" s="790"/>
      <c r="C147" s="393" t="s">
        <v>129</v>
      </c>
      <c r="D147" s="394"/>
      <c r="E147" s="393" t="s">
        <v>28</v>
      </c>
      <c r="F147" s="395">
        <v>1</v>
      </c>
      <c r="G147" s="395">
        <v>2</v>
      </c>
      <c r="H147" s="395">
        <v>3</v>
      </c>
      <c r="I147" s="395">
        <v>4</v>
      </c>
      <c r="J147" s="395">
        <v>5</v>
      </c>
      <c r="K147" s="396" t="s">
        <v>669</v>
      </c>
      <c r="L147" s="395" t="s">
        <v>670</v>
      </c>
    </row>
    <row r="148" spans="1:19" ht="13.5">
      <c r="A148" s="441">
        <v>25</v>
      </c>
      <c r="B148" s="397">
        <v>1</v>
      </c>
      <c r="C148" s="400" t="str">
        <f>IF(A148="","",VLOOKUP(A148,'списки участников'!A:I,3,FALSE))</f>
        <v>Котов Андрей</v>
      </c>
      <c r="D148" s="399">
        <v>12</v>
      </c>
      <c r="E148" s="400" t="str">
        <f>IF(D148="","",VLOOKUP(D148,'списки участников'!A:K,3,FALSE))</f>
        <v>Стулов Никита</v>
      </c>
      <c r="F148" s="561" t="s">
        <v>777</v>
      </c>
      <c r="G148" s="561" t="s">
        <v>777</v>
      </c>
      <c r="H148" s="561" t="s">
        <v>800</v>
      </c>
      <c r="I148" s="561"/>
      <c r="J148" s="561"/>
      <c r="K148" s="563" t="s">
        <v>145</v>
      </c>
      <c r="L148" s="563" t="s">
        <v>774</v>
      </c>
      <c r="N148" s="438">
        <f aca="true" t="shared" si="22" ref="N148:R150">SIGN(F148)</f>
        <v>1</v>
      </c>
      <c r="O148" s="438">
        <f t="shared" si="22"/>
        <v>1</v>
      </c>
      <c r="P148" s="438">
        <f t="shared" si="22"/>
        <v>1</v>
      </c>
      <c r="Q148" s="438">
        <f t="shared" si="22"/>
        <v>0</v>
      </c>
      <c r="R148" s="438">
        <f t="shared" si="22"/>
        <v>0</v>
      </c>
      <c r="S148" s="438">
        <f>N148+O148+P148+Q148+R148</f>
        <v>3</v>
      </c>
    </row>
    <row r="149" spans="1:19" ht="13.5">
      <c r="A149" s="441">
        <v>28</v>
      </c>
      <c r="B149" s="397">
        <v>2</v>
      </c>
      <c r="C149" s="403" t="str">
        <f>IF(A149="","",VLOOKUP(A149,'списки участников'!A:I,3,FALSE))</f>
        <v>Ипполитов Владимир</v>
      </c>
      <c r="D149" s="399">
        <v>13</v>
      </c>
      <c r="E149" s="403" t="str">
        <f>IF(D149="","",VLOOKUP(D149,'списки участников'!A:K,3,FALSE))</f>
        <v>Мамонов Михаил</v>
      </c>
      <c r="F149" s="561" t="s">
        <v>805</v>
      </c>
      <c r="G149" s="561" t="s">
        <v>797</v>
      </c>
      <c r="H149" s="561" t="s">
        <v>793</v>
      </c>
      <c r="I149" s="561" t="s">
        <v>800</v>
      </c>
      <c r="J149" s="561" t="s">
        <v>799</v>
      </c>
      <c r="K149" s="563" t="s">
        <v>159</v>
      </c>
      <c r="L149" s="563" t="s">
        <v>774</v>
      </c>
      <c r="N149" s="438">
        <f t="shared" si="22"/>
        <v>1</v>
      </c>
      <c r="O149" s="438">
        <f t="shared" si="22"/>
        <v>1</v>
      </c>
      <c r="P149" s="438">
        <f t="shared" si="22"/>
        <v>1</v>
      </c>
      <c r="Q149" s="438">
        <f t="shared" si="22"/>
        <v>1</v>
      </c>
      <c r="R149" s="438">
        <f t="shared" si="22"/>
        <v>1</v>
      </c>
      <c r="S149" s="438">
        <f>N149+O149+P149+Q149+R149</f>
        <v>5</v>
      </c>
    </row>
    <row r="150" spans="1:19" ht="13.5">
      <c r="A150" s="441">
        <v>25</v>
      </c>
      <c r="B150" s="404" t="s">
        <v>671</v>
      </c>
      <c r="C150" s="400" t="str">
        <f>IF(A150="","",VLOOKUP(A150,'списки участников'!A:I,3,FALSE))</f>
        <v>Котов Андрей</v>
      </c>
      <c r="D150" s="399">
        <v>12</v>
      </c>
      <c r="E150" s="400" t="str">
        <f>IF(D150="","",VLOOKUP(D150,'списки участников'!A:K,3,FALSE))</f>
        <v>Стулов Никита</v>
      </c>
      <c r="F150" s="794" t="s">
        <v>776</v>
      </c>
      <c r="G150" s="794" t="s">
        <v>773</v>
      </c>
      <c r="H150" s="794" t="s">
        <v>773</v>
      </c>
      <c r="I150" s="794"/>
      <c r="J150" s="794"/>
      <c r="K150" s="794" t="s">
        <v>145</v>
      </c>
      <c r="L150" s="794" t="s">
        <v>774</v>
      </c>
      <c r="N150" s="438">
        <f t="shared" si="22"/>
        <v>1</v>
      </c>
      <c r="O150" s="438">
        <f t="shared" si="22"/>
        <v>1</v>
      </c>
      <c r="P150" s="438">
        <f t="shared" si="22"/>
        <v>1</v>
      </c>
      <c r="Q150" s="438">
        <f t="shared" si="22"/>
        <v>0</v>
      </c>
      <c r="R150" s="438">
        <f t="shared" si="22"/>
        <v>0</v>
      </c>
      <c r="S150" s="438">
        <f>N150+O150+P150+Q150+R150</f>
        <v>3</v>
      </c>
    </row>
    <row r="151" spans="1:19" ht="13.5">
      <c r="A151" s="441">
        <v>28</v>
      </c>
      <c r="B151" s="405" t="s">
        <v>672</v>
      </c>
      <c r="C151" s="403" t="str">
        <f>IF(A151="","",VLOOKUP(A151,'списки участников'!A:I,3,FALSE))</f>
        <v>Ипполитов Владимир</v>
      </c>
      <c r="D151" s="399">
        <v>13</v>
      </c>
      <c r="E151" s="403" t="str">
        <f>IF(D151="","",VLOOKUP(D151,'списки участников'!A:K,3,FALSE))</f>
        <v>Мамонов Михаил</v>
      </c>
      <c r="F151" s="795"/>
      <c r="G151" s="795"/>
      <c r="H151" s="795"/>
      <c r="I151" s="795"/>
      <c r="J151" s="795"/>
      <c r="K151" s="795"/>
      <c r="L151" s="795"/>
      <c r="N151" s="438"/>
      <c r="O151" s="438"/>
      <c r="P151" s="438"/>
      <c r="Q151" s="438"/>
      <c r="R151" s="438"/>
      <c r="S151" s="438"/>
    </row>
    <row r="152" spans="1:19" ht="13.5">
      <c r="A152" s="441"/>
      <c r="B152" s="397">
        <v>1</v>
      </c>
      <c r="C152" s="400">
        <f>IF(A152="","",VLOOKUP(A152,'списки участников'!A:I,3,FALSE))</f>
      </c>
      <c r="D152" s="399"/>
      <c r="E152" s="403">
        <f>IF(D152="","",VLOOKUP(D152,'списки участников'!A:K,3,FALSE))</f>
      </c>
      <c r="F152" s="561"/>
      <c r="G152" s="561"/>
      <c r="H152" s="561"/>
      <c r="I152" s="561"/>
      <c r="J152" s="561"/>
      <c r="K152" s="563"/>
      <c r="L152" s="563"/>
      <c r="N152" s="438">
        <f aca="true" t="shared" si="23" ref="N152:R153">SIGN(F152)</f>
        <v>0</v>
      </c>
      <c r="O152" s="438">
        <f t="shared" si="23"/>
        <v>0</v>
      </c>
      <c r="P152" s="438">
        <f t="shared" si="23"/>
        <v>0</v>
      </c>
      <c r="Q152" s="438">
        <f t="shared" si="23"/>
        <v>0</v>
      </c>
      <c r="R152" s="438">
        <f t="shared" si="23"/>
        <v>0</v>
      </c>
      <c r="S152" s="438">
        <f>N152+O152+P152+Q152+R152</f>
        <v>0</v>
      </c>
    </row>
    <row r="153" spans="1:19" ht="14.25" thickBot="1">
      <c r="A153" s="441"/>
      <c r="B153" s="397">
        <v>2</v>
      </c>
      <c r="C153" s="403">
        <f>IF(A153="","",VLOOKUP(A153,'списки участников'!A:I,3,FALSE))</f>
      </c>
      <c r="D153" s="399"/>
      <c r="E153" s="403">
        <f>IF(D153="","",VLOOKUP(D153,'списки участников'!A:K,3,FALSE))</f>
      </c>
      <c r="F153" s="561"/>
      <c r="G153" s="561"/>
      <c r="H153" s="561"/>
      <c r="I153" s="561"/>
      <c r="J153" s="561"/>
      <c r="K153" s="563"/>
      <c r="L153" s="563"/>
      <c r="N153" s="438">
        <f t="shared" si="23"/>
        <v>0</v>
      </c>
      <c r="O153" s="438">
        <f t="shared" si="23"/>
        <v>0</v>
      </c>
      <c r="P153" s="438">
        <f t="shared" si="23"/>
        <v>0</v>
      </c>
      <c r="Q153" s="438">
        <f t="shared" si="23"/>
        <v>0</v>
      </c>
      <c r="R153" s="438">
        <f t="shared" si="23"/>
        <v>0</v>
      </c>
      <c r="S153" s="438">
        <f>N153+O153+P153+Q153+R153</f>
        <v>0</v>
      </c>
    </row>
    <row r="154" spans="3:12" ht="15.75" thickBot="1">
      <c r="C154" s="408" t="s">
        <v>674</v>
      </c>
      <c r="E154" s="393" t="s">
        <v>28</v>
      </c>
      <c r="I154" s="407" t="s">
        <v>673</v>
      </c>
      <c r="K154" s="564" t="s">
        <v>801</v>
      </c>
      <c r="L154" s="565" t="s">
        <v>145</v>
      </c>
    </row>
    <row r="155" spans="2:8" ht="14.25">
      <c r="B155" s="388" t="s">
        <v>818</v>
      </c>
      <c r="F155" s="390"/>
      <c r="H155" s="390"/>
    </row>
    <row r="156" spans="2:12" ht="12.75">
      <c r="B156" s="789" t="s">
        <v>665</v>
      </c>
      <c r="C156" s="391" t="s">
        <v>666</v>
      </c>
      <c r="D156" s="392"/>
      <c r="E156" s="391" t="s">
        <v>667</v>
      </c>
      <c r="F156" s="791" t="s">
        <v>668</v>
      </c>
      <c r="G156" s="792"/>
      <c r="H156" s="792"/>
      <c r="I156" s="792"/>
      <c r="J156" s="792"/>
      <c r="K156" s="791" t="s">
        <v>125</v>
      </c>
      <c r="L156" s="793"/>
    </row>
    <row r="157" spans="1:12" ht="15">
      <c r="A157" s="440"/>
      <c r="B157" s="790"/>
      <c r="C157" s="393" t="s">
        <v>136</v>
      </c>
      <c r="D157" s="394"/>
      <c r="E157" s="393" t="s">
        <v>81</v>
      </c>
      <c r="F157" s="395">
        <v>1</v>
      </c>
      <c r="G157" s="395">
        <v>2</v>
      </c>
      <c r="H157" s="395">
        <v>3</v>
      </c>
      <c r="I157" s="395">
        <v>4</v>
      </c>
      <c r="J157" s="395">
        <v>5</v>
      </c>
      <c r="K157" s="396" t="s">
        <v>669</v>
      </c>
      <c r="L157" s="395" t="s">
        <v>670</v>
      </c>
    </row>
    <row r="158" spans="1:19" ht="13.5">
      <c r="A158" s="441">
        <v>22</v>
      </c>
      <c r="B158" s="397">
        <v>1</v>
      </c>
      <c r="C158" s="400" t="str">
        <f>IF(A158="","",VLOOKUP(A158,'списки участников'!A:I,3,FALSE))</f>
        <v>Альтеков Арман</v>
      </c>
      <c r="D158" s="399">
        <v>11</v>
      </c>
      <c r="E158" s="400" t="str">
        <f>IF(D158="","",VLOOKUP(D158,'списки участников'!A:K,3,FALSE))</f>
        <v>Шарапов Роман</v>
      </c>
      <c r="F158" s="560">
        <v>0.1326388888888889</v>
      </c>
      <c r="G158" s="560">
        <v>0.049305555555555554</v>
      </c>
      <c r="H158" s="560">
        <v>0.5944444444444444</v>
      </c>
      <c r="I158" s="401"/>
      <c r="J158" s="401"/>
      <c r="K158" s="563" t="s">
        <v>145</v>
      </c>
      <c r="L158" s="563" t="s">
        <v>774</v>
      </c>
      <c r="N158" s="438">
        <f aca="true" t="shared" si="24" ref="N158:R160">SIGN(F158)</f>
        <v>1</v>
      </c>
      <c r="O158" s="438">
        <f t="shared" si="24"/>
        <v>1</v>
      </c>
      <c r="P158" s="438">
        <f t="shared" si="24"/>
        <v>1</v>
      </c>
      <c r="Q158" s="438">
        <f t="shared" si="24"/>
        <v>0</v>
      </c>
      <c r="R158" s="438">
        <f t="shared" si="24"/>
        <v>0</v>
      </c>
      <c r="S158" s="438">
        <f>N158+O158+P158+Q158+R158</f>
        <v>3</v>
      </c>
    </row>
    <row r="159" spans="1:19" ht="13.5">
      <c r="A159" s="441">
        <v>4</v>
      </c>
      <c r="B159" s="397">
        <v>2</v>
      </c>
      <c r="C159" s="403" t="str">
        <f>IF(A159="","",VLOOKUP(A159,'списки участников'!A:I,3,FALSE))</f>
        <v>Жеребцов Алексей</v>
      </c>
      <c r="D159" s="399">
        <v>131</v>
      </c>
      <c r="E159" s="400" t="str">
        <f>IF(D159="","",VLOOKUP(D159,'списки участников'!A:K,3,FALSE))</f>
        <v>Зорина Анастасия</v>
      </c>
      <c r="F159" s="560">
        <v>0.049305555555555554</v>
      </c>
      <c r="G159" s="560">
        <v>0.007638888888888889</v>
      </c>
      <c r="H159" s="560">
        <v>0.09097222222222222</v>
      </c>
      <c r="I159" s="401"/>
      <c r="J159" s="401"/>
      <c r="K159" s="563" t="s">
        <v>145</v>
      </c>
      <c r="L159" s="563" t="s">
        <v>774</v>
      </c>
      <c r="N159" s="438">
        <f t="shared" si="24"/>
        <v>1</v>
      </c>
      <c r="O159" s="438">
        <f t="shared" si="24"/>
        <v>1</v>
      </c>
      <c r="P159" s="438">
        <f t="shared" si="24"/>
        <v>1</v>
      </c>
      <c r="Q159" s="438">
        <f t="shared" si="24"/>
        <v>0</v>
      </c>
      <c r="R159" s="438">
        <f t="shared" si="24"/>
        <v>0</v>
      </c>
      <c r="S159" s="438">
        <f>N159+O159+P159+Q159+R159</f>
        <v>3</v>
      </c>
    </row>
    <row r="160" spans="1:19" ht="13.5">
      <c r="A160" s="441">
        <v>22</v>
      </c>
      <c r="B160" s="404" t="s">
        <v>671</v>
      </c>
      <c r="C160" s="400" t="str">
        <f>IF(A160="","",VLOOKUP(A160,'списки участников'!A:I,3,FALSE))</f>
        <v>Альтеков Арман</v>
      </c>
      <c r="D160" s="399">
        <v>11</v>
      </c>
      <c r="E160" s="412" t="str">
        <f>IF(D160="","",VLOOKUP(D160,'списки участников'!A:K,3,FALSE))</f>
        <v>Шарапов Роман</v>
      </c>
      <c r="F160" s="804">
        <v>0.29930555555555555</v>
      </c>
      <c r="G160" s="804">
        <v>0.2576388888888889</v>
      </c>
      <c r="H160" s="804">
        <v>0.17430555555555557</v>
      </c>
      <c r="I160" s="806"/>
      <c r="J160" s="806"/>
      <c r="K160" s="794" t="s">
        <v>145</v>
      </c>
      <c r="L160" s="794" t="s">
        <v>774</v>
      </c>
      <c r="N160" s="438">
        <f t="shared" si="24"/>
        <v>1</v>
      </c>
      <c r="O160" s="438">
        <f t="shared" si="24"/>
        <v>1</v>
      </c>
      <c r="P160" s="438">
        <f t="shared" si="24"/>
        <v>1</v>
      </c>
      <c r="Q160" s="438">
        <f t="shared" si="24"/>
        <v>0</v>
      </c>
      <c r="R160" s="438">
        <f t="shared" si="24"/>
        <v>0</v>
      </c>
      <c r="S160" s="438">
        <f>N160+O160+P160+Q160+R160</f>
        <v>3</v>
      </c>
    </row>
    <row r="161" spans="1:19" ht="13.5">
      <c r="A161" s="441">
        <v>4</v>
      </c>
      <c r="B161" s="405" t="s">
        <v>672</v>
      </c>
      <c r="C161" s="403" t="str">
        <f>IF(A161="","",VLOOKUP(A161,'списки участников'!A:I,3,FALSE))</f>
        <v>Жеребцов Алексей</v>
      </c>
      <c r="D161" s="399">
        <v>131</v>
      </c>
      <c r="E161" s="400" t="str">
        <f>IF(D161="","",VLOOKUP(D161,'списки участников'!A:K,3,FALSE))</f>
        <v>Зорина Анастасия</v>
      </c>
      <c r="F161" s="805"/>
      <c r="G161" s="805"/>
      <c r="H161" s="805"/>
      <c r="I161" s="805"/>
      <c r="J161" s="805"/>
      <c r="K161" s="795"/>
      <c r="L161" s="795"/>
      <c r="N161" s="438"/>
      <c r="O161" s="438"/>
      <c r="P161" s="438"/>
      <c r="Q161" s="438"/>
      <c r="R161" s="438"/>
      <c r="S161" s="438"/>
    </row>
    <row r="162" spans="1:19" ht="13.5">
      <c r="A162" s="441"/>
      <c r="B162" s="397">
        <v>1</v>
      </c>
      <c r="C162" s="400">
        <f>IF(A162="","",VLOOKUP(A162,'списки участников'!A:I,3,FALSE))</f>
      </c>
      <c r="D162" s="399"/>
      <c r="E162" s="400">
        <f>IF(D162="","",VLOOKUP(D162,'списки участников'!A:K,3,FALSE))</f>
      </c>
      <c r="F162" s="401"/>
      <c r="G162" s="401"/>
      <c r="H162" s="401"/>
      <c r="I162" s="401"/>
      <c r="J162" s="401"/>
      <c r="K162" s="563"/>
      <c r="L162" s="563"/>
      <c r="N162" s="438">
        <f aca="true" t="shared" si="25" ref="N162:R163">SIGN(F162)</f>
        <v>0</v>
      </c>
      <c r="O162" s="438">
        <f t="shared" si="25"/>
        <v>0</v>
      </c>
      <c r="P162" s="438">
        <f t="shared" si="25"/>
        <v>0</v>
      </c>
      <c r="Q162" s="438">
        <f t="shared" si="25"/>
        <v>0</v>
      </c>
      <c r="R162" s="438">
        <f t="shared" si="25"/>
        <v>0</v>
      </c>
      <c r="S162" s="438">
        <f>N162+O162+P162+Q162+R162</f>
        <v>0</v>
      </c>
    </row>
    <row r="163" spans="1:19" ht="14.25" thickBot="1">
      <c r="A163" s="441"/>
      <c r="B163" s="397">
        <v>2</v>
      </c>
      <c r="C163" s="403">
        <f>IF(A163="","",VLOOKUP(A163,'списки участников'!A:I,3,FALSE))</f>
      </c>
      <c r="D163" s="399"/>
      <c r="E163" s="403">
        <f>IF(D163="","",VLOOKUP(D163,'списки участников'!A:K,3,FALSE))</f>
      </c>
      <c r="F163" s="401"/>
      <c r="G163" s="401"/>
      <c r="H163" s="401"/>
      <c r="I163" s="401"/>
      <c r="J163" s="401"/>
      <c r="K163" s="563"/>
      <c r="L163" s="563"/>
      <c r="N163" s="438">
        <f t="shared" si="25"/>
        <v>0</v>
      </c>
      <c r="O163" s="438">
        <f t="shared" si="25"/>
        <v>0</v>
      </c>
      <c r="P163" s="438">
        <f t="shared" si="25"/>
        <v>0</v>
      </c>
      <c r="Q163" s="438">
        <f t="shared" si="25"/>
        <v>0</v>
      </c>
      <c r="R163" s="438">
        <f t="shared" si="25"/>
        <v>0</v>
      </c>
      <c r="S163" s="438">
        <f>N163+O163+P163+Q163+R163</f>
        <v>0</v>
      </c>
    </row>
    <row r="164" spans="9:12" ht="13.5" thickBot="1">
      <c r="I164" s="407" t="s">
        <v>673</v>
      </c>
      <c r="K164" s="564" t="s">
        <v>796</v>
      </c>
      <c r="L164" s="565" t="s">
        <v>145</v>
      </c>
    </row>
    <row r="165" spans="3:12" ht="15">
      <c r="C165" s="408" t="s">
        <v>674</v>
      </c>
      <c r="D165" s="409">
        <f>IF(K164=4,A157,D157)</f>
        <v>0</v>
      </c>
      <c r="E165" s="393" t="s">
        <v>81</v>
      </c>
      <c r="K165" s="803"/>
      <c r="L165" s="803"/>
    </row>
    <row r="166" spans="2:8" ht="14.25">
      <c r="B166" s="388" t="s">
        <v>819</v>
      </c>
      <c r="F166" s="390"/>
      <c r="H166" s="390"/>
    </row>
    <row r="167" spans="2:12" ht="12.75">
      <c r="B167" s="789" t="s">
        <v>665</v>
      </c>
      <c r="C167" s="391" t="s">
        <v>666</v>
      </c>
      <c r="D167" s="392"/>
      <c r="E167" s="391" t="s">
        <v>667</v>
      </c>
      <c r="F167" s="791" t="s">
        <v>668</v>
      </c>
      <c r="G167" s="792"/>
      <c r="H167" s="792"/>
      <c r="I167" s="792"/>
      <c r="J167" s="792"/>
      <c r="K167" s="791" t="s">
        <v>125</v>
      </c>
      <c r="L167" s="793"/>
    </row>
    <row r="168" spans="1:12" ht="15">
      <c r="A168" s="440"/>
      <c r="B168" s="790"/>
      <c r="C168" s="393" t="s">
        <v>134</v>
      </c>
      <c r="D168" s="394"/>
      <c r="E168" s="393" t="s">
        <v>131</v>
      </c>
      <c r="F168" s="395">
        <v>1</v>
      </c>
      <c r="G168" s="395">
        <v>2</v>
      </c>
      <c r="H168" s="395">
        <v>3</v>
      </c>
      <c r="I168" s="395">
        <v>4</v>
      </c>
      <c r="J168" s="395">
        <v>5</v>
      </c>
      <c r="K168" s="396" t="s">
        <v>669</v>
      </c>
      <c r="L168" s="395" t="s">
        <v>670</v>
      </c>
    </row>
    <row r="169" spans="1:19" ht="13.5">
      <c r="A169" s="441">
        <v>12</v>
      </c>
      <c r="B169" s="397">
        <v>1</v>
      </c>
      <c r="C169" s="400" t="str">
        <f>IF(A169="","",VLOOKUP(A169,'списки участников'!A:I,3,FALSE))</f>
        <v>Стулов Никита</v>
      </c>
      <c r="D169" s="399">
        <v>21</v>
      </c>
      <c r="E169" s="400" t="str">
        <f>IF(D169="","",VLOOKUP(D169,'списки участников'!A:K,3,FALSE))</f>
        <v>Саунин Алексей</v>
      </c>
      <c r="F169" s="561" t="s">
        <v>777</v>
      </c>
      <c r="G169" s="561" t="s">
        <v>773</v>
      </c>
      <c r="H169" s="561" t="s">
        <v>764</v>
      </c>
      <c r="I169" s="561"/>
      <c r="J169" s="561"/>
      <c r="K169" s="563" t="s">
        <v>145</v>
      </c>
      <c r="L169" s="563" t="s">
        <v>774</v>
      </c>
      <c r="N169" s="438">
        <f aca="true" t="shared" si="26" ref="N169:R171">SIGN(F169)</f>
        <v>1</v>
      </c>
      <c r="O169" s="438">
        <f t="shared" si="26"/>
        <v>1</v>
      </c>
      <c r="P169" s="438">
        <f t="shared" si="26"/>
        <v>1</v>
      </c>
      <c r="Q169" s="438">
        <f t="shared" si="26"/>
        <v>0</v>
      </c>
      <c r="R169" s="438">
        <f t="shared" si="26"/>
        <v>0</v>
      </c>
      <c r="S169" s="438">
        <f>N169+O169+P169+Q169+R169</f>
        <v>3</v>
      </c>
    </row>
    <row r="170" spans="1:19" ht="13.5">
      <c r="A170" s="441">
        <v>13</v>
      </c>
      <c r="B170" s="397">
        <v>2</v>
      </c>
      <c r="C170" s="403" t="str">
        <f>IF(A170="","",VLOOKUP(A170,'списки участников'!A:I,3,FALSE))</f>
        <v>Мамонов Михаил</v>
      </c>
      <c r="D170" s="399">
        <v>32</v>
      </c>
      <c r="E170" s="403" t="str">
        <f>IF(D170="","",VLOOKUP(D170,'списки участников'!A:K,3,FALSE))</f>
        <v>Яковлев Артем</v>
      </c>
      <c r="F170" s="561" t="s">
        <v>797</v>
      </c>
      <c r="G170" s="561" t="s">
        <v>775</v>
      </c>
      <c r="H170" s="561" t="s">
        <v>800</v>
      </c>
      <c r="I170" s="561"/>
      <c r="J170" s="561"/>
      <c r="K170" s="563" t="s">
        <v>145</v>
      </c>
      <c r="L170" s="563" t="s">
        <v>774</v>
      </c>
      <c r="N170" s="438">
        <f t="shared" si="26"/>
        <v>1</v>
      </c>
      <c r="O170" s="438">
        <f t="shared" si="26"/>
        <v>1</v>
      </c>
      <c r="P170" s="438">
        <f t="shared" si="26"/>
        <v>1</v>
      </c>
      <c r="Q170" s="438">
        <f t="shared" si="26"/>
        <v>0</v>
      </c>
      <c r="R170" s="438">
        <f t="shared" si="26"/>
        <v>0</v>
      </c>
      <c r="S170" s="438">
        <f>N170+O170+P170+Q170+R170</f>
        <v>3</v>
      </c>
    </row>
    <row r="171" spans="1:19" ht="13.5">
      <c r="A171" s="441">
        <v>12</v>
      </c>
      <c r="B171" s="404" t="s">
        <v>671</v>
      </c>
      <c r="C171" s="400" t="str">
        <f>IF(A171="","",VLOOKUP(A171,'списки участников'!A:I,3,FALSE))</f>
        <v>Стулов Никита</v>
      </c>
      <c r="D171" s="399">
        <v>21</v>
      </c>
      <c r="E171" s="400" t="str">
        <f>IF(D171="","",VLOOKUP(D171,'списки участников'!A:K,3,FALSE))</f>
        <v>Саунин Алексей</v>
      </c>
      <c r="F171" s="794" t="s">
        <v>776</v>
      </c>
      <c r="G171" s="794" t="s">
        <v>790</v>
      </c>
      <c r="H171" s="794" t="s">
        <v>769</v>
      </c>
      <c r="I171" s="794" t="s">
        <v>789</v>
      </c>
      <c r="J171" s="794"/>
      <c r="K171" s="794" t="s">
        <v>157</v>
      </c>
      <c r="L171" s="794" t="s">
        <v>774</v>
      </c>
      <c r="N171" s="438">
        <f t="shared" si="26"/>
        <v>1</v>
      </c>
      <c r="O171" s="438">
        <f t="shared" si="26"/>
        <v>1</v>
      </c>
      <c r="P171" s="438">
        <f t="shared" si="26"/>
        <v>1</v>
      </c>
      <c r="Q171" s="438">
        <f t="shared" si="26"/>
        <v>1</v>
      </c>
      <c r="R171" s="438">
        <f t="shared" si="26"/>
        <v>0</v>
      </c>
      <c r="S171" s="438">
        <f>N171+O171+P171+Q171+R171</f>
        <v>4</v>
      </c>
    </row>
    <row r="172" spans="1:19" ht="13.5">
      <c r="A172" s="441">
        <v>13</v>
      </c>
      <c r="B172" s="405" t="s">
        <v>672</v>
      </c>
      <c r="C172" s="403" t="str">
        <f>IF(A172="","",VLOOKUP(A172,'списки участников'!A:I,3,FALSE))</f>
        <v>Мамонов Михаил</v>
      </c>
      <c r="D172" s="399">
        <v>32</v>
      </c>
      <c r="E172" s="403" t="str">
        <f>IF(D172="","",VLOOKUP(D172,'списки участников'!A:K,3,FALSE))</f>
        <v>Яковлев Артем</v>
      </c>
      <c r="F172" s="795"/>
      <c r="G172" s="795"/>
      <c r="H172" s="795"/>
      <c r="I172" s="795"/>
      <c r="J172" s="795"/>
      <c r="K172" s="795"/>
      <c r="L172" s="795"/>
      <c r="N172" s="438"/>
      <c r="O172" s="438"/>
      <c r="P172" s="438"/>
      <c r="Q172" s="438"/>
      <c r="R172" s="438"/>
      <c r="S172" s="438"/>
    </row>
    <row r="173" spans="1:19" ht="13.5">
      <c r="A173" s="441"/>
      <c r="B173" s="397">
        <v>1</v>
      </c>
      <c r="C173" s="400">
        <f>IF(A173="","",VLOOKUP(A173,'списки участников'!A:I,3,FALSE))</f>
      </c>
      <c r="D173" s="399"/>
      <c r="E173" s="403">
        <f>IF(D173="","",VLOOKUP(D173,'списки участников'!A:K,3,FALSE))</f>
      </c>
      <c r="F173" s="561"/>
      <c r="G173" s="561"/>
      <c r="H173" s="561"/>
      <c r="I173" s="561"/>
      <c r="J173" s="561"/>
      <c r="K173" s="563"/>
      <c r="L173" s="563"/>
      <c r="N173" s="438">
        <f aca="true" t="shared" si="27" ref="N173:R174">SIGN(F173)</f>
        <v>0</v>
      </c>
      <c r="O173" s="438">
        <f t="shared" si="27"/>
        <v>0</v>
      </c>
      <c r="P173" s="438">
        <f t="shared" si="27"/>
        <v>0</v>
      </c>
      <c r="Q173" s="438">
        <f t="shared" si="27"/>
        <v>0</v>
      </c>
      <c r="R173" s="438">
        <f t="shared" si="27"/>
        <v>0</v>
      </c>
      <c r="S173" s="438">
        <f>N173+O173+P173+Q173+R173</f>
        <v>0</v>
      </c>
    </row>
    <row r="174" spans="1:19" ht="14.25" thickBot="1">
      <c r="A174" s="441"/>
      <c r="B174" s="397">
        <v>2</v>
      </c>
      <c r="C174" s="403">
        <f>IF(A174="","",VLOOKUP(A174,'списки участников'!A:I,3,FALSE))</f>
      </c>
      <c r="D174" s="399"/>
      <c r="E174" s="403">
        <f>IF(D174="","",VLOOKUP(D174,'списки участников'!A:K,3,FALSE))</f>
      </c>
      <c r="F174" s="561"/>
      <c r="G174" s="561"/>
      <c r="H174" s="561"/>
      <c r="I174" s="561"/>
      <c r="J174" s="561"/>
      <c r="K174" s="563"/>
      <c r="L174" s="563"/>
      <c r="N174" s="438">
        <f t="shared" si="27"/>
        <v>0</v>
      </c>
      <c r="O174" s="438">
        <f t="shared" si="27"/>
        <v>0</v>
      </c>
      <c r="P174" s="438">
        <f t="shared" si="27"/>
        <v>0</v>
      </c>
      <c r="Q174" s="438">
        <f t="shared" si="27"/>
        <v>0</v>
      </c>
      <c r="R174" s="438">
        <f t="shared" si="27"/>
        <v>0</v>
      </c>
      <c r="S174" s="438">
        <f>N174+O174+P174+Q174+R174</f>
        <v>0</v>
      </c>
    </row>
    <row r="175" spans="3:12" ht="15.75" thickBot="1">
      <c r="C175" s="408" t="s">
        <v>674</v>
      </c>
      <c r="E175" s="393" t="s">
        <v>131</v>
      </c>
      <c r="F175" s="566"/>
      <c r="G175" s="566"/>
      <c r="H175" s="566"/>
      <c r="I175" s="567" t="s">
        <v>673</v>
      </c>
      <c r="J175" s="566"/>
      <c r="K175" s="564" t="s">
        <v>792</v>
      </c>
      <c r="L175" s="565" t="s">
        <v>145</v>
      </c>
    </row>
    <row r="176" spans="2:8" ht="14.25">
      <c r="B176" s="388" t="s">
        <v>820</v>
      </c>
      <c r="F176" s="390"/>
      <c r="H176" s="390"/>
    </row>
    <row r="177" spans="2:12" ht="12.75">
      <c r="B177" s="789" t="s">
        <v>665</v>
      </c>
      <c r="C177" s="391" t="s">
        <v>666</v>
      </c>
      <c r="D177" s="392"/>
      <c r="E177" s="391" t="s">
        <v>667</v>
      </c>
      <c r="F177" s="791" t="s">
        <v>668</v>
      </c>
      <c r="G177" s="792"/>
      <c r="H177" s="792"/>
      <c r="I177" s="792"/>
      <c r="J177" s="792"/>
      <c r="K177" s="791" t="s">
        <v>125</v>
      </c>
      <c r="L177" s="793"/>
    </row>
    <row r="178" spans="1:12" ht="15">
      <c r="A178" s="440"/>
      <c r="B178" s="790"/>
      <c r="C178" s="393" t="s">
        <v>136</v>
      </c>
      <c r="D178" s="394"/>
      <c r="E178" s="393" t="s">
        <v>129</v>
      </c>
      <c r="F178" s="395">
        <v>1</v>
      </c>
      <c r="G178" s="395">
        <v>2</v>
      </c>
      <c r="H178" s="395">
        <v>3</v>
      </c>
      <c r="I178" s="395">
        <v>4</v>
      </c>
      <c r="J178" s="395">
        <v>5</v>
      </c>
      <c r="K178" s="396" t="s">
        <v>669</v>
      </c>
      <c r="L178" s="395" t="s">
        <v>670</v>
      </c>
    </row>
    <row r="179" spans="1:19" ht="13.5">
      <c r="A179" s="441">
        <v>4</v>
      </c>
      <c r="B179" s="397">
        <v>1</v>
      </c>
      <c r="C179" s="400" t="str">
        <f>IF(A179="","",VLOOKUP(A179,'списки участников'!A:I,3,FALSE))</f>
        <v>Жеребцов Алексей</v>
      </c>
      <c r="D179" s="399">
        <v>28</v>
      </c>
      <c r="E179" s="400" t="str">
        <f>IF(D179="","",VLOOKUP(D179,'списки участников'!A:K,3,FALSE))</f>
        <v>Ипполитов Владимир</v>
      </c>
      <c r="F179" s="561" t="s">
        <v>790</v>
      </c>
      <c r="G179" s="561" t="s">
        <v>779</v>
      </c>
      <c r="H179" s="561" t="s">
        <v>773</v>
      </c>
      <c r="I179" s="561"/>
      <c r="J179" s="561"/>
      <c r="K179" s="563" t="s">
        <v>145</v>
      </c>
      <c r="L179" s="563" t="s">
        <v>774</v>
      </c>
      <c r="N179" s="438">
        <f aca="true" t="shared" si="28" ref="N179:R181">SIGN(F179)</f>
        <v>1</v>
      </c>
      <c r="O179" s="438">
        <f t="shared" si="28"/>
        <v>1</v>
      </c>
      <c r="P179" s="438">
        <f t="shared" si="28"/>
        <v>1</v>
      </c>
      <c r="Q179" s="438">
        <f t="shared" si="28"/>
        <v>0</v>
      </c>
      <c r="R179" s="438">
        <f t="shared" si="28"/>
        <v>0</v>
      </c>
      <c r="S179" s="438">
        <f>N179+O179+P179+Q179+R179</f>
        <v>3</v>
      </c>
    </row>
    <row r="180" spans="1:19" ht="13.5">
      <c r="A180" s="441">
        <v>22</v>
      </c>
      <c r="B180" s="397">
        <v>2</v>
      </c>
      <c r="C180" s="403" t="str">
        <f>IF(A180="","",VLOOKUP(A180,'списки участников'!A:I,3,FALSE))</f>
        <v>Альтеков Арман</v>
      </c>
      <c r="D180" s="399">
        <v>25</v>
      </c>
      <c r="E180" s="403" t="str">
        <f>IF(D180="","",VLOOKUP(D180,'списки участников'!A:K,3,FALSE))</f>
        <v>Котов Андрей</v>
      </c>
      <c r="F180" s="561" t="s">
        <v>769</v>
      </c>
      <c r="G180" s="561" t="s">
        <v>797</v>
      </c>
      <c r="H180" s="561" t="s">
        <v>825</v>
      </c>
      <c r="I180" s="561" t="s">
        <v>769</v>
      </c>
      <c r="J180" s="561"/>
      <c r="K180" s="563" t="s">
        <v>653</v>
      </c>
      <c r="L180" s="563" t="s">
        <v>763</v>
      </c>
      <c r="N180" s="438">
        <f t="shared" si="28"/>
        <v>1</v>
      </c>
      <c r="O180" s="438">
        <f t="shared" si="28"/>
        <v>1</v>
      </c>
      <c r="P180" s="438">
        <f t="shared" si="28"/>
        <v>1</v>
      </c>
      <c r="Q180" s="438">
        <f t="shared" si="28"/>
        <v>1</v>
      </c>
      <c r="R180" s="438">
        <f t="shared" si="28"/>
        <v>0</v>
      </c>
      <c r="S180" s="438">
        <f>N180+O180+P180+Q180+R180</f>
        <v>4</v>
      </c>
    </row>
    <row r="181" spans="1:19" ht="13.5">
      <c r="A181" s="441">
        <v>4</v>
      </c>
      <c r="B181" s="404" t="s">
        <v>671</v>
      </c>
      <c r="C181" s="400" t="str">
        <f>IF(A181="","",VLOOKUP(A181,'списки участников'!A:I,3,FALSE))</f>
        <v>Жеребцов Алексей</v>
      </c>
      <c r="D181" s="399">
        <v>28</v>
      </c>
      <c r="E181" s="400" t="str">
        <f>IF(D181="","",VLOOKUP(D181,'списки участников'!A:K,3,FALSE))</f>
        <v>Ипполитов Владимир</v>
      </c>
      <c r="F181" s="794" t="s">
        <v>790</v>
      </c>
      <c r="G181" s="794" t="s">
        <v>789</v>
      </c>
      <c r="H181" s="794" t="s">
        <v>800</v>
      </c>
      <c r="I181" s="794"/>
      <c r="J181" s="794"/>
      <c r="K181" s="794" t="s">
        <v>145</v>
      </c>
      <c r="L181" s="794" t="s">
        <v>774</v>
      </c>
      <c r="N181" s="438">
        <f t="shared" si="28"/>
        <v>1</v>
      </c>
      <c r="O181" s="438">
        <f t="shared" si="28"/>
        <v>1</v>
      </c>
      <c r="P181" s="438">
        <f t="shared" si="28"/>
        <v>1</v>
      </c>
      <c r="Q181" s="438">
        <f t="shared" si="28"/>
        <v>0</v>
      </c>
      <c r="R181" s="438">
        <f t="shared" si="28"/>
        <v>0</v>
      </c>
      <c r="S181" s="438">
        <f>N181+O181+P181+Q181+R181</f>
        <v>3</v>
      </c>
    </row>
    <row r="182" spans="1:19" ht="13.5">
      <c r="A182" s="441">
        <v>22</v>
      </c>
      <c r="B182" s="405" t="s">
        <v>672</v>
      </c>
      <c r="C182" s="403" t="str">
        <f>IF(A182="","",VLOOKUP(A182,'списки участников'!A:I,3,FALSE))</f>
        <v>Альтеков Арман</v>
      </c>
      <c r="D182" s="399">
        <v>25</v>
      </c>
      <c r="E182" s="403" t="str">
        <f>IF(D182="","",VLOOKUP(D182,'списки участников'!A:K,3,FALSE))</f>
        <v>Котов Андрей</v>
      </c>
      <c r="F182" s="795"/>
      <c r="G182" s="795"/>
      <c r="H182" s="795"/>
      <c r="I182" s="795"/>
      <c r="J182" s="795"/>
      <c r="K182" s="795"/>
      <c r="L182" s="795"/>
      <c r="N182" s="438"/>
      <c r="O182" s="438"/>
      <c r="P182" s="438"/>
      <c r="Q182" s="438"/>
      <c r="R182" s="438"/>
      <c r="S182" s="438"/>
    </row>
    <row r="183" spans="1:19" ht="13.5">
      <c r="A183" s="441">
        <v>4</v>
      </c>
      <c r="B183" s="397">
        <v>1</v>
      </c>
      <c r="C183" s="400" t="str">
        <f>IF(A183="","",VLOOKUP(A183,'списки участников'!A:I,3,FALSE))</f>
        <v>Жеребцов Алексей</v>
      </c>
      <c r="D183" s="399">
        <v>25</v>
      </c>
      <c r="E183" s="403" t="str">
        <f>IF(D183="","",VLOOKUP(D183,'списки участников'!A:K,3,FALSE))</f>
        <v>Котов Андрей</v>
      </c>
      <c r="F183" s="561" t="s">
        <v>779</v>
      </c>
      <c r="G183" s="561" t="s">
        <v>779</v>
      </c>
      <c r="H183" s="561" t="s">
        <v>773</v>
      </c>
      <c r="I183" s="561"/>
      <c r="J183" s="561"/>
      <c r="K183" s="563" t="s">
        <v>145</v>
      </c>
      <c r="L183" s="563" t="s">
        <v>774</v>
      </c>
      <c r="N183" s="438">
        <f aca="true" t="shared" si="29" ref="N183:R184">SIGN(F183)</f>
        <v>1</v>
      </c>
      <c r="O183" s="438">
        <f t="shared" si="29"/>
        <v>1</v>
      </c>
      <c r="P183" s="438">
        <f t="shared" si="29"/>
        <v>1</v>
      </c>
      <c r="Q183" s="438">
        <f t="shared" si="29"/>
        <v>0</v>
      </c>
      <c r="R183" s="438">
        <f t="shared" si="29"/>
        <v>0</v>
      </c>
      <c r="S183" s="438">
        <f>N183+O183+P183+Q183+R183</f>
        <v>3</v>
      </c>
    </row>
    <row r="184" spans="1:19" ht="14.25" thickBot="1">
      <c r="A184" s="441"/>
      <c r="B184" s="397">
        <v>2</v>
      </c>
      <c r="C184" s="403">
        <f>IF(A184="","",VLOOKUP(A184,'списки участников'!A:I,3,FALSE))</f>
      </c>
      <c r="D184" s="399"/>
      <c r="E184" s="403">
        <f>IF(D184="","",VLOOKUP(D184,'списки участников'!A:K,3,FALSE))</f>
      </c>
      <c r="F184" s="561"/>
      <c r="G184" s="561"/>
      <c r="H184" s="561"/>
      <c r="I184" s="561"/>
      <c r="J184" s="561"/>
      <c r="K184" s="563"/>
      <c r="L184" s="563"/>
      <c r="N184" s="438">
        <f t="shared" si="29"/>
        <v>0</v>
      </c>
      <c r="O184" s="438">
        <f t="shared" si="29"/>
        <v>0</v>
      </c>
      <c r="P184" s="438">
        <f t="shared" si="29"/>
        <v>0</v>
      </c>
      <c r="Q184" s="438">
        <f t="shared" si="29"/>
        <v>0</v>
      </c>
      <c r="R184" s="438">
        <f t="shared" si="29"/>
        <v>0</v>
      </c>
      <c r="S184" s="438">
        <f>N184+O184+P184+Q184+R184</f>
        <v>0</v>
      </c>
    </row>
    <row r="185" spans="3:12" ht="15.75" thickBot="1">
      <c r="C185" s="408" t="s">
        <v>674</v>
      </c>
      <c r="E185" s="393" t="s">
        <v>129</v>
      </c>
      <c r="F185" s="566"/>
      <c r="G185" s="566"/>
      <c r="H185" s="566"/>
      <c r="I185" s="567" t="s">
        <v>673</v>
      </c>
      <c r="J185" s="566"/>
      <c r="K185" s="564" t="s">
        <v>798</v>
      </c>
      <c r="L185" s="565" t="s">
        <v>157</v>
      </c>
    </row>
    <row r="186" spans="3:12" ht="15">
      <c r="C186" s="408"/>
      <c r="E186" s="410"/>
      <c r="F186" s="566"/>
      <c r="G186" s="566"/>
      <c r="H186" s="566"/>
      <c r="I186" s="567"/>
      <c r="J186" s="566"/>
      <c r="K186" s="576"/>
      <c r="L186" s="576"/>
    </row>
    <row r="187" spans="2:12" ht="15">
      <c r="B187" s="416"/>
      <c r="C187" s="417" t="s">
        <v>822</v>
      </c>
      <c r="D187" s="420"/>
      <c r="E187" s="417"/>
      <c r="F187" s="421"/>
      <c r="G187" s="422" t="s">
        <v>54</v>
      </c>
      <c r="H187" s="422"/>
      <c r="I187" s="416"/>
      <c r="J187" s="416"/>
      <c r="K187" s="416"/>
      <c r="L187" s="416"/>
    </row>
    <row r="188" spans="2:12" ht="14.25">
      <c r="B188" s="423"/>
      <c r="C188" s="424"/>
      <c r="D188" s="411"/>
      <c r="E188" s="424"/>
      <c r="F188" s="416"/>
      <c r="G188" s="416"/>
      <c r="H188" s="416"/>
      <c r="I188" s="416"/>
      <c r="J188" s="416"/>
      <c r="K188" s="416"/>
      <c r="L188" s="416"/>
    </row>
    <row r="189" spans="2:12" ht="13.5">
      <c r="B189" s="425"/>
      <c r="C189" s="417" t="s">
        <v>823</v>
      </c>
      <c r="D189" s="417"/>
      <c r="E189" s="417"/>
      <c r="F189" s="417" t="s">
        <v>55</v>
      </c>
      <c r="G189" s="417"/>
      <c r="H189" s="426"/>
      <c r="I189" s="426"/>
      <c r="J189" s="426"/>
      <c r="K189" s="426"/>
      <c r="L189" s="426"/>
    </row>
    <row r="190" spans="2:12" ht="18.75">
      <c r="B190" s="796" t="s">
        <v>812</v>
      </c>
      <c r="C190" s="796"/>
      <c r="D190" s="796"/>
      <c r="E190" s="796"/>
      <c r="F190" s="796"/>
      <c r="G190" s="796"/>
      <c r="H190" s="796"/>
      <c r="I190" s="796"/>
      <c r="J190" s="796"/>
      <c r="K190" s="796"/>
      <c r="L190" s="796"/>
    </row>
    <row r="191" spans="1:12" ht="16.5" thickBot="1">
      <c r="A191" s="380"/>
      <c r="B191" s="378" t="s">
        <v>71</v>
      </c>
      <c r="C191" s="379"/>
      <c r="D191" s="797" t="s">
        <v>813</v>
      </c>
      <c r="E191" s="797"/>
      <c r="F191" s="797"/>
      <c r="G191" s="797"/>
      <c r="H191" s="381"/>
      <c r="I191" s="381"/>
      <c r="J191" s="381"/>
      <c r="K191" s="381"/>
      <c r="L191" s="382" t="s">
        <v>52</v>
      </c>
    </row>
    <row r="192" ht="13.5" thickTop="1"/>
    <row r="193" spans="2:12" ht="15.75">
      <c r="B193" s="798" t="s">
        <v>821</v>
      </c>
      <c r="C193" s="799"/>
      <c r="D193" s="799"/>
      <c r="E193" s="799"/>
      <c r="F193" s="799"/>
      <c r="G193" s="799"/>
      <c r="H193" s="799"/>
      <c r="I193" s="799"/>
      <c r="J193" s="799"/>
      <c r="K193" s="799"/>
      <c r="L193" s="799"/>
    </row>
    <row r="194" spans="2:12" ht="15.75">
      <c r="B194" s="386"/>
      <c r="C194" s="387"/>
      <c r="D194" s="386"/>
      <c r="E194" s="387"/>
      <c r="F194" s="387"/>
      <c r="G194" s="387"/>
      <c r="H194" s="387"/>
      <c r="I194" s="387"/>
      <c r="J194" s="387"/>
      <c r="K194" s="387"/>
      <c r="L194" s="387"/>
    </row>
    <row r="195" spans="2:12" ht="15.75">
      <c r="B195" s="800" t="s">
        <v>662</v>
      </c>
      <c r="C195" s="801"/>
      <c r="D195" s="801"/>
      <c r="E195" s="801"/>
      <c r="F195" s="801"/>
      <c r="G195" s="801"/>
      <c r="H195" s="801"/>
      <c r="I195" s="801"/>
      <c r="J195" s="801"/>
      <c r="K195" s="801"/>
      <c r="L195" s="801"/>
    </row>
    <row r="196" spans="1:19" ht="14.25">
      <c r="A196" s="442"/>
      <c r="B196" s="802" t="s">
        <v>683</v>
      </c>
      <c r="C196" s="802"/>
      <c r="D196" s="802"/>
      <c r="E196" s="802"/>
      <c r="F196" s="802"/>
      <c r="G196" s="802"/>
      <c r="H196" s="802"/>
      <c r="I196" s="802"/>
      <c r="J196" s="802"/>
      <c r="K196" s="802"/>
      <c r="L196" s="802"/>
      <c r="M196" s="443"/>
      <c r="N196" s="443"/>
      <c r="O196" s="443"/>
      <c r="P196" s="443"/>
      <c r="Q196" s="443"/>
      <c r="R196" s="443"/>
      <c r="S196" s="443"/>
    </row>
    <row r="197" spans="1:12" ht="15">
      <c r="A197" s="440"/>
      <c r="B197" s="388" t="s">
        <v>663</v>
      </c>
      <c r="C197" s="410"/>
      <c r="D197" s="413"/>
      <c r="E197" s="414"/>
      <c r="F197" s="415"/>
      <c r="G197" s="415"/>
      <c r="H197" s="415"/>
      <c r="I197" s="415"/>
      <c r="J197" s="415"/>
      <c r="K197" s="415"/>
      <c r="L197" s="415"/>
    </row>
    <row r="198" spans="1:12" ht="12.75">
      <c r="A198" s="444"/>
      <c r="B198" s="789" t="s">
        <v>665</v>
      </c>
      <c r="C198" s="391" t="s">
        <v>666</v>
      </c>
      <c r="D198" s="392"/>
      <c r="E198" s="391" t="s">
        <v>667</v>
      </c>
      <c r="F198" s="791" t="s">
        <v>668</v>
      </c>
      <c r="G198" s="792"/>
      <c r="H198" s="792"/>
      <c r="I198" s="792"/>
      <c r="J198" s="793"/>
      <c r="K198" s="791" t="s">
        <v>125</v>
      </c>
      <c r="L198" s="793"/>
    </row>
    <row r="199" spans="1:12" ht="15">
      <c r="A199" s="444"/>
      <c r="B199" s="790"/>
      <c r="C199" s="393" t="s">
        <v>804</v>
      </c>
      <c r="D199" s="394"/>
      <c r="E199" s="393" t="s">
        <v>788</v>
      </c>
      <c r="F199" s="395">
        <v>1</v>
      </c>
      <c r="G199" s="395">
        <v>2</v>
      </c>
      <c r="H199" s="395">
        <v>3</v>
      </c>
      <c r="I199" s="395">
        <v>4</v>
      </c>
      <c r="J199" s="395">
        <v>5</v>
      </c>
      <c r="K199" s="396" t="s">
        <v>669</v>
      </c>
      <c r="L199" s="395" t="s">
        <v>670</v>
      </c>
    </row>
    <row r="200" spans="1:19" ht="13.5">
      <c r="A200" s="444">
        <v>33</v>
      </c>
      <c r="B200" s="397">
        <v>1</v>
      </c>
      <c r="C200" s="400" t="str">
        <f>IF(A200="","",VLOOKUP(A200,'списки участников'!A:I,3,FALSE))</f>
        <v>Балобанов Владислав</v>
      </c>
      <c r="D200" s="399">
        <v>16</v>
      </c>
      <c r="E200" s="400" t="str">
        <f>IF(D200="","",VLOOKUP(D200,'списки участников'!A:K,3,FALSE))</f>
        <v>Галин Рамис</v>
      </c>
      <c r="F200" s="561" t="s">
        <v>793</v>
      </c>
      <c r="G200" s="561" t="s">
        <v>765</v>
      </c>
      <c r="H200" s="561" t="s">
        <v>793</v>
      </c>
      <c r="I200" s="561"/>
      <c r="J200" s="561"/>
      <c r="K200" s="563" t="s">
        <v>654</v>
      </c>
      <c r="L200" s="563" t="s">
        <v>763</v>
      </c>
      <c r="N200" s="438">
        <f aca="true" t="shared" si="30" ref="N200:R202">SIGN(F200)</f>
        <v>1</v>
      </c>
      <c r="O200" s="438">
        <f t="shared" si="30"/>
        <v>1</v>
      </c>
      <c r="P200" s="438">
        <f t="shared" si="30"/>
        <v>1</v>
      </c>
      <c r="Q200" s="438">
        <f t="shared" si="30"/>
        <v>0</v>
      </c>
      <c r="R200" s="438">
        <f t="shared" si="30"/>
        <v>0</v>
      </c>
      <c r="S200" s="438">
        <f>N200+O200+P200+Q200+R200</f>
        <v>3</v>
      </c>
    </row>
    <row r="201" spans="1:19" ht="13.5">
      <c r="A201" s="444">
        <v>45</v>
      </c>
      <c r="B201" s="397">
        <v>2</v>
      </c>
      <c r="C201" s="403" t="str">
        <f>IF(A201="","",VLOOKUP(A201,'списки участников'!A:I,3,FALSE))</f>
        <v>Перевозчиков Никита</v>
      </c>
      <c r="D201" s="399">
        <v>42</v>
      </c>
      <c r="E201" s="403" t="str">
        <f>IF(D201="","",VLOOKUP(D201,'списки участников'!A:K,3,FALSE))</f>
        <v>Емельянов Александр</v>
      </c>
      <c r="F201" s="561" t="s">
        <v>775</v>
      </c>
      <c r="G201" s="561" t="s">
        <v>797</v>
      </c>
      <c r="H201" s="561" t="s">
        <v>776</v>
      </c>
      <c r="I201" s="561"/>
      <c r="J201" s="561"/>
      <c r="K201" s="563" t="s">
        <v>145</v>
      </c>
      <c r="L201" s="563" t="s">
        <v>774</v>
      </c>
      <c r="N201" s="438">
        <f t="shared" si="30"/>
        <v>1</v>
      </c>
      <c r="O201" s="438">
        <f t="shared" si="30"/>
        <v>1</v>
      </c>
      <c r="P201" s="438">
        <f t="shared" si="30"/>
        <v>1</v>
      </c>
      <c r="Q201" s="438">
        <f t="shared" si="30"/>
        <v>0</v>
      </c>
      <c r="R201" s="438">
        <f t="shared" si="30"/>
        <v>0</v>
      </c>
      <c r="S201" s="438">
        <f>N201+O201+P201+Q201+R201</f>
        <v>3</v>
      </c>
    </row>
    <row r="202" spans="1:19" ht="13.5">
      <c r="A202" s="444">
        <v>33</v>
      </c>
      <c r="B202" s="404" t="s">
        <v>671</v>
      </c>
      <c r="C202" s="400" t="str">
        <f>IF(A202="","",VLOOKUP(A202,'списки участников'!A:I,3,FALSE))</f>
        <v>Балобанов Владислав</v>
      </c>
      <c r="D202" s="399">
        <v>42</v>
      </c>
      <c r="E202" s="400" t="str">
        <f>IF(D202="","",VLOOKUP(D202,'списки участников'!A:K,3,FALSE))</f>
        <v>Емельянов Александр</v>
      </c>
      <c r="F202" s="794" t="s">
        <v>805</v>
      </c>
      <c r="G202" s="794" t="s">
        <v>794</v>
      </c>
      <c r="H202" s="794" t="s">
        <v>769</v>
      </c>
      <c r="I202" s="794"/>
      <c r="J202" s="794"/>
      <c r="K202" s="794" t="s">
        <v>654</v>
      </c>
      <c r="L202" s="794" t="s">
        <v>763</v>
      </c>
      <c r="N202" s="438">
        <f t="shared" si="30"/>
        <v>1</v>
      </c>
      <c r="O202" s="438">
        <f t="shared" si="30"/>
        <v>1</v>
      </c>
      <c r="P202" s="438">
        <f t="shared" si="30"/>
        <v>1</v>
      </c>
      <c r="Q202" s="438">
        <f t="shared" si="30"/>
        <v>0</v>
      </c>
      <c r="R202" s="438">
        <f t="shared" si="30"/>
        <v>0</v>
      </c>
      <c r="S202" s="438">
        <f>N202+O202+P202+Q202+R202</f>
        <v>3</v>
      </c>
    </row>
    <row r="203" spans="1:19" ht="13.5">
      <c r="A203" s="444">
        <v>45</v>
      </c>
      <c r="B203" s="405" t="s">
        <v>672</v>
      </c>
      <c r="C203" s="403" t="str">
        <f>IF(A203="","",VLOOKUP(A203,'списки участников'!A:I,3,FALSE))</f>
        <v>Перевозчиков Никита</v>
      </c>
      <c r="D203" s="399">
        <v>2</v>
      </c>
      <c r="E203" s="403" t="str">
        <f>IF(D203="","",VLOOKUP(D203,'списки участников'!A:K,3,FALSE))</f>
        <v>Осипов Роман</v>
      </c>
      <c r="F203" s="795"/>
      <c r="G203" s="795"/>
      <c r="H203" s="795"/>
      <c r="I203" s="795"/>
      <c r="J203" s="795"/>
      <c r="K203" s="795"/>
      <c r="L203" s="795"/>
      <c r="N203" s="438"/>
      <c r="O203" s="438"/>
      <c r="P203" s="438"/>
      <c r="Q203" s="438"/>
      <c r="R203" s="438"/>
      <c r="S203" s="438"/>
    </row>
    <row r="204" spans="1:19" ht="13.5">
      <c r="A204" s="444">
        <v>33</v>
      </c>
      <c r="B204" s="397">
        <v>1</v>
      </c>
      <c r="C204" s="400" t="str">
        <f>IF(A204="","",VLOOKUP(A204,'списки участников'!A:I,3,FALSE))</f>
        <v>Балобанов Владислав</v>
      </c>
      <c r="D204" s="399">
        <v>42</v>
      </c>
      <c r="E204" s="403" t="str">
        <f>IF(D204="","",VLOOKUP(D204,'списки участников'!A:K,3,FALSE))</f>
        <v>Емельянов Александр</v>
      </c>
      <c r="F204" s="561" t="s">
        <v>800</v>
      </c>
      <c r="G204" s="561" t="s">
        <v>764</v>
      </c>
      <c r="H204" s="561" t="s">
        <v>797</v>
      </c>
      <c r="I204" s="561"/>
      <c r="J204" s="561"/>
      <c r="K204" s="563" t="s">
        <v>145</v>
      </c>
      <c r="L204" s="563" t="s">
        <v>774</v>
      </c>
      <c r="N204" s="438">
        <f aca="true" t="shared" si="31" ref="N204:R205">SIGN(F204)</f>
        <v>1</v>
      </c>
      <c r="O204" s="438">
        <f t="shared" si="31"/>
        <v>1</v>
      </c>
      <c r="P204" s="438">
        <f t="shared" si="31"/>
        <v>1</v>
      </c>
      <c r="Q204" s="438">
        <f t="shared" si="31"/>
        <v>0</v>
      </c>
      <c r="R204" s="438">
        <f t="shared" si="31"/>
        <v>0</v>
      </c>
      <c r="S204" s="438">
        <f>N204+O204+P204+Q204+R204</f>
        <v>3</v>
      </c>
    </row>
    <row r="205" spans="1:19" ht="14.25" thickBot="1">
      <c r="A205" s="444">
        <v>45</v>
      </c>
      <c r="B205" s="397">
        <v>2</v>
      </c>
      <c r="C205" s="403" t="str">
        <f>IF(A205="","",VLOOKUP(A205,'списки участников'!A:I,3,FALSE))</f>
        <v>Перевозчиков Никита</v>
      </c>
      <c r="D205" s="399">
        <v>16</v>
      </c>
      <c r="E205" s="403" t="str">
        <f>IF(D205="","",VLOOKUP(D205,'списки участников'!A:K,3,FALSE))</f>
        <v>Галин Рамис</v>
      </c>
      <c r="F205" s="561" t="s">
        <v>766</v>
      </c>
      <c r="G205" s="561" t="s">
        <v>806</v>
      </c>
      <c r="H205" s="561" t="s">
        <v>768</v>
      </c>
      <c r="I205" s="561"/>
      <c r="J205" s="561"/>
      <c r="K205" s="563" t="s">
        <v>654</v>
      </c>
      <c r="L205" s="563" t="s">
        <v>763</v>
      </c>
      <c r="N205" s="438">
        <f t="shared" si="31"/>
        <v>1</v>
      </c>
      <c r="O205" s="438">
        <f t="shared" si="31"/>
        <v>1</v>
      </c>
      <c r="P205" s="438">
        <f t="shared" si="31"/>
        <v>1</v>
      </c>
      <c r="Q205" s="438">
        <f t="shared" si="31"/>
        <v>0</v>
      </c>
      <c r="R205" s="438">
        <f t="shared" si="31"/>
        <v>0</v>
      </c>
      <c r="S205" s="438">
        <f>N205+O205+P205+Q205+R205</f>
        <v>3</v>
      </c>
    </row>
    <row r="206" spans="3:12" ht="15.75" thickBot="1">
      <c r="C206" s="408" t="s">
        <v>674</v>
      </c>
      <c r="E206" s="393" t="s">
        <v>804</v>
      </c>
      <c r="I206" s="407" t="s">
        <v>673</v>
      </c>
      <c r="K206" s="564" t="s">
        <v>807</v>
      </c>
      <c r="L206" s="565" t="s">
        <v>653</v>
      </c>
    </row>
    <row r="207" spans="2:12" ht="15">
      <c r="B207" s="416"/>
      <c r="C207" s="417"/>
      <c r="D207" s="418"/>
      <c r="E207" s="419"/>
      <c r="F207" s="416"/>
      <c r="G207" s="416"/>
      <c r="H207" s="416"/>
      <c r="I207" s="416"/>
      <c r="J207" s="416"/>
      <c r="K207" s="416"/>
      <c r="L207" s="416"/>
    </row>
    <row r="208" spans="1:12" ht="15">
      <c r="A208" s="440"/>
      <c r="B208" s="388" t="s">
        <v>675</v>
      </c>
      <c r="C208" s="410"/>
      <c r="D208" s="413"/>
      <c r="E208" s="414"/>
      <c r="F208" s="415"/>
      <c r="G208" s="415"/>
      <c r="H208" s="415"/>
      <c r="I208" s="415"/>
      <c r="J208" s="415"/>
      <c r="K208" s="415"/>
      <c r="L208" s="415"/>
    </row>
    <row r="209" spans="1:12" ht="12.75">
      <c r="A209" s="444"/>
      <c r="B209" s="789" t="s">
        <v>665</v>
      </c>
      <c r="C209" s="391" t="s">
        <v>666</v>
      </c>
      <c r="D209" s="392"/>
      <c r="E209" s="391" t="s">
        <v>667</v>
      </c>
      <c r="F209" s="791" t="s">
        <v>668</v>
      </c>
      <c r="G209" s="792"/>
      <c r="H209" s="792"/>
      <c r="I209" s="792"/>
      <c r="J209" s="793"/>
      <c r="K209" s="791" t="s">
        <v>125</v>
      </c>
      <c r="L209" s="793"/>
    </row>
    <row r="210" spans="1:12" ht="15">
      <c r="A210" s="444"/>
      <c r="B210" s="790"/>
      <c r="C210" s="393" t="s">
        <v>129</v>
      </c>
      <c r="D210" s="394"/>
      <c r="E210" s="393" t="s">
        <v>135</v>
      </c>
      <c r="F210" s="395">
        <v>1</v>
      </c>
      <c r="G210" s="395">
        <v>2</v>
      </c>
      <c r="H210" s="395">
        <v>3</v>
      </c>
      <c r="I210" s="395">
        <v>4</v>
      </c>
      <c r="J210" s="395">
        <v>5</v>
      </c>
      <c r="K210" s="396" t="s">
        <v>669</v>
      </c>
      <c r="L210" s="395" t="s">
        <v>670</v>
      </c>
    </row>
    <row r="211" spans="1:19" ht="13.5">
      <c r="A211" s="444">
        <v>41</v>
      </c>
      <c r="B211" s="397">
        <v>1</v>
      </c>
      <c r="C211" s="400" t="str">
        <f>IF(A211="","",VLOOKUP(A211,'списки участников'!A:I,3,FALSE))</f>
        <v>Карпов Иван</v>
      </c>
      <c r="D211" s="399">
        <v>43</v>
      </c>
      <c r="E211" s="400" t="str">
        <f>IF(D211="","",VLOOKUP(D211,'списки участников'!A:K,3,FALSE))</f>
        <v>Сухарников Никита</v>
      </c>
      <c r="F211" s="561" t="s">
        <v>767</v>
      </c>
      <c r="G211" s="561" t="s">
        <v>769</v>
      </c>
      <c r="H211" s="561" t="s">
        <v>793</v>
      </c>
      <c r="I211" s="561"/>
      <c r="J211" s="561"/>
      <c r="K211" s="563" t="s">
        <v>654</v>
      </c>
      <c r="L211" s="563" t="s">
        <v>763</v>
      </c>
      <c r="N211" s="438">
        <f aca="true" t="shared" si="32" ref="N211:R213">SIGN(F211)</f>
        <v>1</v>
      </c>
      <c r="O211" s="438">
        <f t="shared" si="32"/>
        <v>1</v>
      </c>
      <c r="P211" s="438">
        <f t="shared" si="32"/>
        <v>1</v>
      </c>
      <c r="Q211" s="438">
        <f t="shared" si="32"/>
        <v>0</v>
      </c>
      <c r="R211" s="438">
        <f t="shared" si="32"/>
        <v>0</v>
      </c>
      <c r="S211" s="438">
        <f>N211+O211+P211+Q211+R211</f>
        <v>3</v>
      </c>
    </row>
    <row r="212" spans="1:19" ht="13.5">
      <c r="A212" s="444">
        <v>1</v>
      </c>
      <c r="B212" s="397">
        <v>2</v>
      </c>
      <c r="C212" s="403" t="str">
        <f>IF(A212="","",VLOOKUP(A212,'списки участников'!A:I,3,FALSE))</f>
        <v>Хуснуллин Тимур</v>
      </c>
      <c r="D212" s="399">
        <v>44</v>
      </c>
      <c r="E212" s="403" t="str">
        <f>IF(D212="","",VLOOKUP(D212,'списки участников'!A:K,3,FALSE))</f>
        <v>Панкратов Александр</v>
      </c>
      <c r="F212" s="561" t="s">
        <v>764</v>
      </c>
      <c r="G212" s="561" t="s">
        <v>777</v>
      </c>
      <c r="H212" s="561" t="s">
        <v>767</v>
      </c>
      <c r="I212" s="561" t="s">
        <v>768</v>
      </c>
      <c r="J212" s="561" t="s">
        <v>767</v>
      </c>
      <c r="K212" s="563" t="s">
        <v>655</v>
      </c>
      <c r="L212" s="563" t="s">
        <v>763</v>
      </c>
      <c r="N212" s="438">
        <f t="shared" si="32"/>
        <v>1</v>
      </c>
      <c r="O212" s="438">
        <f t="shared" si="32"/>
        <v>1</v>
      </c>
      <c r="P212" s="438">
        <f t="shared" si="32"/>
        <v>1</v>
      </c>
      <c r="Q212" s="438">
        <f t="shared" si="32"/>
        <v>1</v>
      </c>
      <c r="R212" s="438">
        <f t="shared" si="32"/>
        <v>1</v>
      </c>
      <c r="S212" s="438">
        <f>N212+O212+P212+Q212+R212</f>
        <v>5</v>
      </c>
    </row>
    <row r="213" spans="1:19" ht="13.5">
      <c r="A213" s="444">
        <v>41</v>
      </c>
      <c r="B213" s="404" t="s">
        <v>671</v>
      </c>
      <c r="C213" s="400" t="str">
        <f>IF(A213="","",VLOOKUP(A213,'списки участников'!A:I,3,FALSE))</f>
        <v>Карпов Иван</v>
      </c>
      <c r="D213" s="399">
        <v>14</v>
      </c>
      <c r="E213" s="400" t="str">
        <f>IF(D213="","",VLOOKUP(D213,'списки участников'!A:K,3,FALSE))</f>
        <v>Кустов Дмитрий</v>
      </c>
      <c r="F213" s="794" t="s">
        <v>769</v>
      </c>
      <c r="G213" s="794" t="s">
        <v>768</v>
      </c>
      <c r="H213" s="794" t="s">
        <v>765</v>
      </c>
      <c r="I213" s="794"/>
      <c r="J213" s="794"/>
      <c r="K213" s="794" t="s">
        <v>654</v>
      </c>
      <c r="L213" s="794" t="s">
        <v>763</v>
      </c>
      <c r="N213" s="438">
        <f t="shared" si="32"/>
        <v>1</v>
      </c>
      <c r="O213" s="438">
        <f t="shared" si="32"/>
        <v>1</v>
      </c>
      <c r="P213" s="438">
        <f t="shared" si="32"/>
        <v>1</v>
      </c>
      <c r="Q213" s="438">
        <f t="shared" si="32"/>
        <v>0</v>
      </c>
      <c r="R213" s="438">
        <f t="shared" si="32"/>
        <v>0</v>
      </c>
      <c r="S213" s="438">
        <f>N213+O213+P213+Q213+R213</f>
        <v>3</v>
      </c>
    </row>
    <row r="214" spans="1:19" ht="13.5">
      <c r="A214" s="444">
        <v>1</v>
      </c>
      <c r="B214" s="405" t="s">
        <v>672</v>
      </c>
      <c r="C214" s="403" t="str">
        <f>IF(A214="","",VLOOKUP(A214,'списки участников'!A:I,3,FALSE))</f>
        <v>Хуснуллин Тимур</v>
      </c>
      <c r="D214" s="399">
        <v>43</v>
      </c>
      <c r="E214" s="403" t="str">
        <f>IF(D214="","",VLOOKUP(D214,'списки участников'!A:K,3,FALSE))</f>
        <v>Сухарников Никита</v>
      </c>
      <c r="F214" s="795"/>
      <c r="G214" s="795"/>
      <c r="H214" s="795"/>
      <c r="I214" s="795"/>
      <c r="J214" s="795"/>
      <c r="K214" s="795"/>
      <c r="L214" s="795"/>
      <c r="N214" s="438"/>
      <c r="O214" s="438"/>
      <c r="P214" s="438"/>
      <c r="Q214" s="438"/>
      <c r="R214" s="438"/>
      <c r="S214" s="438"/>
    </row>
    <row r="215" spans="1:19" ht="13.5">
      <c r="A215" s="444"/>
      <c r="B215" s="397">
        <v>1</v>
      </c>
      <c r="C215" s="400">
        <f>IF(A215="","",VLOOKUP(A215,'списки участников'!A:I,3,FALSE))</f>
      </c>
      <c r="D215" s="399"/>
      <c r="E215" s="403">
        <f>IF(D215="","",VLOOKUP(D215,'списки участников'!A:K,3,FALSE))</f>
      </c>
      <c r="F215" s="561"/>
      <c r="G215" s="561"/>
      <c r="H215" s="561"/>
      <c r="I215" s="561"/>
      <c r="J215" s="561"/>
      <c r="K215" s="563"/>
      <c r="L215" s="563"/>
      <c r="N215" s="438">
        <f aca="true" t="shared" si="33" ref="N215:R216">SIGN(F215)</f>
        <v>0</v>
      </c>
      <c r="O215" s="438">
        <f t="shared" si="33"/>
        <v>0</v>
      </c>
      <c r="P215" s="438">
        <f t="shared" si="33"/>
        <v>0</v>
      </c>
      <c r="Q215" s="438">
        <f t="shared" si="33"/>
        <v>0</v>
      </c>
      <c r="R215" s="438">
        <f t="shared" si="33"/>
        <v>0</v>
      </c>
      <c r="S215" s="438">
        <f>N215+O215+P215+Q215+R215</f>
        <v>0</v>
      </c>
    </row>
    <row r="216" spans="1:19" ht="14.25" thickBot="1">
      <c r="A216" s="444"/>
      <c r="B216" s="397">
        <v>2</v>
      </c>
      <c r="C216" s="403">
        <f>IF(A216="","",VLOOKUP(A216,'списки участников'!A:I,3,FALSE))</f>
      </c>
      <c r="D216" s="399"/>
      <c r="E216" s="403">
        <f>IF(D216="","",VLOOKUP(D216,'списки участников'!A:K,3,FALSE))</f>
      </c>
      <c r="F216" s="561"/>
      <c r="G216" s="561"/>
      <c r="H216" s="561"/>
      <c r="I216" s="561"/>
      <c r="J216" s="561"/>
      <c r="K216" s="563"/>
      <c r="L216" s="563"/>
      <c r="N216" s="438">
        <f t="shared" si="33"/>
        <v>0</v>
      </c>
      <c r="O216" s="438">
        <f t="shared" si="33"/>
        <v>0</v>
      </c>
      <c r="P216" s="438">
        <f t="shared" si="33"/>
        <v>0</v>
      </c>
      <c r="Q216" s="438">
        <f t="shared" si="33"/>
        <v>0</v>
      </c>
      <c r="R216" s="438">
        <f t="shared" si="33"/>
        <v>0</v>
      </c>
      <c r="S216" s="438">
        <f>N216+O216+P216+Q216+R216</f>
        <v>0</v>
      </c>
    </row>
    <row r="217" spans="3:12" ht="15.75" thickBot="1">
      <c r="C217" s="408" t="s">
        <v>674</v>
      </c>
      <c r="E217" s="393" t="s">
        <v>129</v>
      </c>
      <c r="I217" s="407" t="s">
        <v>673</v>
      </c>
      <c r="K217" s="564" t="s">
        <v>808</v>
      </c>
      <c r="L217" s="565" t="s">
        <v>654</v>
      </c>
    </row>
    <row r="218" spans="2:12" ht="15">
      <c r="B218" s="416"/>
      <c r="C218" s="417"/>
      <c r="D218" s="418"/>
      <c r="E218" s="419"/>
      <c r="F218" s="416"/>
      <c r="G218" s="416"/>
      <c r="H218" s="416"/>
      <c r="I218" s="416"/>
      <c r="J218" s="416"/>
      <c r="K218" s="416"/>
      <c r="L218" s="416"/>
    </row>
    <row r="219" spans="1:12" ht="15">
      <c r="A219" s="440"/>
      <c r="B219" s="388" t="s">
        <v>676</v>
      </c>
      <c r="C219" s="410"/>
      <c r="D219" s="413"/>
      <c r="E219" s="414"/>
      <c r="F219" s="415"/>
      <c r="G219" s="415"/>
      <c r="H219" s="415"/>
      <c r="I219" s="415"/>
      <c r="J219" s="415"/>
      <c r="K219" s="415"/>
      <c r="L219" s="415"/>
    </row>
    <row r="220" spans="1:12" ht="12.75">
      <c r="A220" s="444"/>
      <c r="B220" s="789" t="s">
        <v>665</v>
      </c>
      <c r="C220" s="391" t="s">
        <v>666</v>
      </c>
      <c r="D220" s="392"/>
      <c r="E220" s="391" t="s">
        <v>667</v>
      </c>
      <c r="F220" s="791" t="s">
        <v>668</v>
      </c>
      <c r="G220" s="792"/>
      <c r="H220" s="792"/>
      <c r="I220" s="792"/>
      <c r="J220" s="793"/>
      <c r="K220" s="791" t="s">
        <v>125</v>
      </c>
      <c r="L220" s="793"/>
    </row>
    <row r="221" spans="1:12" ht="15">
      <c r="A221" s="444"/>
      <c r="B221" s="790"/>
      <c r="C221" s="393" t="s">
        <v>135</v>
      </c>
      <c r="D221" s="394"/>
      <c r="E221" s="393" t="s">
        <v>788</v>
      </c>
      <c r="F221" s="395">
        <v>1</v>
      </c>
      <c r="G221" s="395">
        <v>2</v>
      </c>
      <c r="H221" s="395">
        <v>3</v>
      </c>
      <c r="I221" s="395">
        <v>4</v>
      </c>
      <c r="J221" s="395">
        <v>5</v>
      </c>
      <c r="K221" s="396" t="s">
        <v>669</v>
      </c>
      <c r="L221" s="395" t="s">
        <v>670</v>
      </c>
    </row>
    <row r="222" spans="1:19" ht="13.5">
      <c r="A222" s="444">
        <v>43</v>
      </c>
      <c r="B222" s="397">
        <v>1</v>
      </c>
      <c r="C222" s="400" t="str">
        <f>IF(A222="","",VLOOKUP(A222,'списки участников'!A:I,3,FALSE))</f>
        <v>Сухарников Никита</v>
      </c>
      <c r="D222" s="399">
        <v>2</v>
      </c>
      <c r="E222" s="400" t="str">
        <f>IF(D222="","",VLOOKUP(D222,'списки участников'!A:K,3,FALSE))</f>
        <v>Осипов Роман</v>
      </c>
      <c r="F222" s="561" t="s">
        <v>766</v>
      </c>
      <c r="G222" s="561" t="s">
        <v>789</v>
      </c>
      <c r="H222" s="561" t="s">
        <v>769</v>
      </c>
      <c r="I222" s="561" t="s">
        <v>768</v>
      </c>
      <c r="J222" s="561"/>
      <c r="K222" s="563" t="s">
        <v>653</v>
      </c>
      <c r="L222" s="563" t="s">
        <v>774</v>
      </c>
      <c r="N222" s="438">
        <f aca="true" t="shared" si="34" ref="N222:R224">SIGN(F222)</f>
        <v>1</v>
      </c>
      <c r="O222" s="438">
        <f t="shared" si="34"/>
        <v>1</v>
      </c>
      <c r="P222" s="438">
        <f t="shared" si="34"/>
        <v>1</v>
      </c>
      <c r="Q222" s="438">
        <f t="shared" si="34"/>
        <v>1</v>
      </c>
      <c r="R222" s="438">
        <f t="shared" si="34"/>
        <v>0</v>
      </c>
      <c r="S222" s="438">
        <f>N222+O222+P222+Q222+R222</f>
        <v>4</v>
      </c>
    </row>
    <row r="223" spans="1:19" ht="13.5">
      <c r="A223" s="444">
        <v>14</v>
      </c>
      <c r="B223" s="397">
        <v>2</v>
      </c>
      <c r="C223" s="403" t="str">
        <f>IF(A223="","",VLOOKUP(A223,'списки участников'!A:I,3,FALSE))</f>
        <v>Кустов Дмитрий</v>
      </c>
      <c r="D223" s="399">
        <v>42</v>
      </c>
      <c r="E223" s="403" t="str">
        <f>IF(D223="","",VLOOKUP(D223,'списки участников'!A:K,3,FALSE))</f>
        <v>Емельянов Александр</v>
      </c>
      <c r="F223" s="561" t="s">
        <v>764</v>
      </c>
      <c r="G223" s="561" t="s">
        <v>776</v>
      </c>
      <c r="H223" s="561" t="s">
        <v>800</v>
      </c>
      <c r="I223" s="561"/>
      <c r="J223" s="561"/>
      <c r="K223" s="563" t="s">
        <v>145</v>
      </c>
      <c r="L223" s="563" t="s">
        <v>763</v>
      </c>
      <c r="N223" s="438">
        <f t="shared" si="34"/>
        <v>1</v>
      </c>
      <c r="O223" s="438">
        <f t="shared" si="34"/>
        <v>1</v>
      </c>
      <c r="P223" s="438">
        <f t="shared" si="34"/>
        <v>1</v>
      </c>
      <c r="Q223" s="438">
        <f t="shared" si="34"/>
        <v>0</v>
      </c>
      <c r="R223" s="438">
        <f t="shared" si="34"/>
        <v>0</v>
      </c>
      <c r="S223" s="438">
        <f>N223+O223+P223+Q223+R223</f>
        <v>3</v>
      </c>
    </row>
    <row r="224" spans="1:19" ht="13.5">
      <c r="A224" s="444">
        <v>14</v>
      </c>
      <c r="B224" s="404" t="s">
        <v>671</v>
      </c>
      <c r="C224" s="400" t="str">
        <f>IF(A224="","",VLOOKUP(A224,'списки участников'!A:I,3,FALSE))</f>
        <v>Кустов Дмитрий</v>
      </c>
      <c r="D224" s="399">
        <v>2</v>
      </c>
      <c r="E224" s="400" t="str">
        <f>IF(D224="","",VLOOKUP(D224,'списки участников'!A:K,3,FALSE))</f>
        <v>Осипов Роман</v>
      </c>
      <c r="F224" s="794" t="s">
        <v>773</v>
      </c>
      <c r="G224" s="794" t="s">
        <v>779</v>
      </c>
      <c r="H224" s="794" t="s">
        <v>797</v>
      </c>
      <c r="I224" s="794"/>
      <c r="J224" s="794"/>
      <c r="K224" s="794" t="s">
        <v>145</v>
      </c>
      <c r="L224" s="794" t="s">
        <v>774</v>
      </c>
      <c r="N224" s="438">
        <f t="shared" si="34"/>
        <v>1</v>
      </c>
      <c r="O224" s="438">
        <f t="shared" si="34"/>
        <v>1</v>
      </c>
      <c r="P224" s="438">
        <f t="shared" si="34"/>
        <v>1</v>
      </c>
      <c r="Q224" s="438">
        <f t="shared" si="34"/>
        <v>0</v>
      </c>
      <c r="R224" s="438">
        <f t="shared" si="34"/>
        <v>0</v>
      </c>
      <c r="S224" s="438">
        <f>N224+O224+P224+Q224+R224</f>
        <v>3</v>
      </c>
    </row>
    <row r="225" spans="1:19" ht="13.5">
      <c r="A225" s="444">
        <v>43</v>
      </c>
      <c r="B225" s="405" t="s">
        <v>672</v>
      </c>
      <c r="C225" s="403" t="str">
        <f>IF(A225="","",VLOOKUP(A225,'списки участников'!A:I,3,FALSE))</f>
        <v>Сухарников Никита</v>
      </c>
      <c r="D225" s="399">
        <v>42</v>
      </c>
      <c r="E225" s="403" t="str">
        <f>IF(D225="","",VLOOKUP(D225,'списки участников'!A:K,3,FALSE))</f>
        <v>Емельянов Александр</v>
      </c>
      <c r="F225" s="795"/>
      <c r="G225" s="795"/>
      <c r="H225" s="795"/>
      <c r="I225" s="795"/>
      <c r="J225" s="795"/>
      <c r="K225" s="795"/>
      <c r="L225" s="795"/>
      <c r="N225" s="438"/>
      <c r="O225" s="438"/>
      <c r="P225" s="438"/>
      <c r="Q225" s="438"/>
      <c r="R225" s="438"/>
      <c r="S225" s="438"/>
    </row>
    <row r="226" spans="1:19" ht="13.5">
      <c r="A226" s="444">
        <v>43</v>
      </c>
      <c r="B226" s="397">
        <v>1</v>
      </c>
      <c r="C226" s="403" t="str">
        <f>IF(A226="","",VLOOKUP(A226,'списки участников'!A:I,3,FALSE))</f>
        <v>Сухарников Никита</v>
      </c>
      <c r="D226" s="399">
        <v>42</v>
      </c>
      <c r="E226" s="403" t="str">
        <f>IF(D226="","",VLOOKUP(D226,'списки участников'!A:K,3,FALSE))</f>
        <v>Емельянов Александр</v>
      </c>
      <c r="F226" s="561" t="s">
        <v>800</v>
      </c>
      <c r="G226" s="561" t="s">
        <v>797</v>
      </c>
      <c r="H226" s="561" t="s">
        <v>767</v>
      </c>
      <c r="I226" s="561" t="s">
        <v>809</v>
      </c>
      <c r="J226" s="561"/>
      <c r="K226" s="563" t="s">
        <v>157</v>
      </c>
      <c r="L226" s="563" t="s">
        <v>774</v>
      </c>
      <c r="N226" s="438">
        <f aca="true" t="shared" si="35" ref="N226:R227">SIGN(F226)</f>
        <v>1</v>
      </c>
      <c r="O226" s="438">
        <f t="shared" si="35"/>
        <v>1</v>
      </c>
      <c r="P226" s="438">
        <f t="shared" si="35"/>
        <v>1</v>
      </c>
      <c r="Q226" s="438">
        <f t="shared" si="35"/>
        <v>1</v>
      </c>
      <c r="R226" s="438">
        <f t="shared" si="35"/>
        <v>0</v>
      </c>
      <c r="S226" s="438">
        <f>N226+O226+P226+Q226+R226</f>
        <v>4</v>
      </c>
    </row>
    <row r="227" spans="1:19" ht="14.25" thickBot="1">
      <c r="A227" s="444"/>
      <c r="B227" s="397">
        <v>2</v>
      </c>
      <c r="C227" s="403">
        <f>IF(A227="","",VLOOKUP(A227,'списки участников'!A:I,3,FALSE))</f>
      </c>
      <c r="D227" s="399"/>
      <c r="E227" s="403">
        <f>IF(D227="","",VLOOKUP(D227,'списки участников'!A:K,3,FALSE))</f>
      </c>
      <c r="F227" s="561"/>
      <c r="G227" s="561"/>
      <c r="H227" s="561"/>
      <c r="I227" s="561"/>
      <c r="J227" s="561"/>
      <c r="K227" s="563"/>
      <c r="L227" s="563"/>
      <c r="N227" s="438">
        <f t="shared" si="35"/>
        <v>0</v>
      </c>
      <c r="O227" s="438">
        <f t="shared" si="35"/>
        <v>0</v>
      </c>
      <c r="P227" s="438">
        <f t="shared" si="35"/>
        <v>0</v>
      </c>
      <c r="Q227" s="438">
        <f t="shared" si="35"/>
        <v>0</v>
      </c>
      <c r="R227" s="438">
        <f t="shared" si="35"/>
        <v>0</v>
      </c>
      <c r="S227" s="438">
        <f>N227+O227+P227+Q227+R227</f>
        <v>0</v>
      </c>
    </row>
    <row r="228" spans="3:12" ht="15.75" thickBot="1">
      <c r="C228" s="408" t="s">
        <v>674</v>
      </c>
      <c r="E228" s="393" t="s">
        <v>788</v>
      </c>
      <c r="I228" s="407" t="s">
        <v>673</v>
      </c>
      <c r="K228" s="564" t="s">
        <v>810</v>
      </c>
      <c r="L228" s="565" t="s">
        <v>159</v>
      </c>
    </row>
    <row r="229" spans="2:12" ht="15">
      <c r="B229" s="416"/>
      <c r="C229" s="417"/>
      <c r="D229" s="418"/>
      <c r="E229" s="419"/>
      <c r="F229" s="416"/>
      <c r="G229" s="416"/>
      <c r="H229" s="416"/>
      <c r="I229" s="416"/>
      <c r="J229" s="416"/>
      <c r="K229" s="575"/>
      <c r="L229" s="416"/>
    </row>
    <row r="230" spans="1:12" ht="15">
      <c r="A230" s="440"/>
      <c r="B230" s="388" t="s">
        <v>677</v>
      </c>
      <c r="C230" s="410"/>
      <c r="D230" s="413"/>
      <c r="E230" s="414"/>
      <c r="F230" s="415"/>
      <c r="G230" s="415"/>
      <c r="H230" s="415"/>
      <c r="I230" s="415"/>
      <c r="J230" s="415"/>
      <c r="K230" s="415"/>
      <c r="L230" s="415"/>
    </row>
    <row r="231" spans="1:12" ht="12.75">
      <c r="A231" s="444"/>
      <c r="B231" s="789" t="s">
        <v>665</v>
      </c>
      <c r="C231" s="391" t="s">
        <v>666</v>
      </c>
      <c r="D231" s="392"/>
      <c r="E231" s="391" t="s">
        <v>667</v>
      </c>
      <c r="F231" s="791" t="s">
        <v>668</v>
      </c>
      <c r="G231" s="792"/>
      <c r="H231" s="792"/>
      <c r="I231" s="792"/>
      <c r="J231" s="793"/>
      <c r="K231" s="791" t="s">
        <v>125</v>
      </c>
      <c r="L231" s="793"/>
    </row>
    <row r="232" spans="1:12" ht="15">
      <c r="A232" s="444"/>
      <c r="B232" s="790"/>
      <c r="C232" s="393" t="s">
        <v>137</v>
      </c>
      <c r="D232" s="394"/>
      <c r="E232" s="393" t="s">
        <v>129</v>
      </c>
      <c r="F232" s="395">
        <v>1</v>
      </c>
      <c r="G232" s="395">
        <v>2</v>
      </c>
      <c r="H232" s="395">
        <v>3</v>
      </c>
      <c r="I232" s="395">
        <v>4</v>
      </c>
      <c r="J232" s="395">
        <v>5</v>
      </c>
      <c r="K232" s="396" t="s">
        <v>669</v>
      </c>
      <c r="L232" s="395" t="s">
        <v>670</v>
      </c>
    </row>
    <row r="233" spans="1:19" ht="13.5">
      <c r="A233" s="444">
        <v>35</v>
      </c>
      <c r="B233" s="397">
        <v>1</v>
      </c>
      <c r="C233" s="400" t="str">
        <f>IF(A233="","",VLOOKUP(A233,'списки участников'!A:I,3,FALSE))</f>
        <v>Бадалян Саргис</v>
      </c>
      <c r="D233" s="399">
        <v>1</v>
      </c>
      <c r="E233" s="400" t="str">
        <f>IF(D233="","",VLOOKUP(D233,'списки участников'!A:K,3,FALSE))</f>
        <v>Хуснуллин Тимур</v>
      </c>
      <c r="F233" s="561" t="s">
        <v>761</v>
      </c>
      <c r="G233" s="561" t="s">
        <v>797</v>
      </c>
      <c r="H233" s="561" t="s">
        <v>794</v>
      </c>
      <c r="I233" s="561" t="s">
        <v>775</v>
      </c>
      <c r="J233" s="561" t="s">
        <v>793</v>
      </c>
      <c r="K233" s="563" t="s">
        <v>655</v>
      </c>
      <c r="L233" s="563" t="s">
        <v>763</v>
      </c>
      <c r="N233" s="438">
        <f aca="true" t="shared" si="36" ref="N233:R235">SIGN(F233)</f>
        <v>1</v>
      </c>
      <c r="O233" s="438">
        <f t="shared" si="36"/>
        <v>1</v>
      </c>
      <c r="P233" s="438">
        <f t="shared" si="36"/>
        <v>1</v>
      </c>
      <c r="Q233" s="438">
        <f t="shared" si="36"/>
        <v>1</v>
      </c>
      <c r="R233" s="438">
        <f t="shared" si="36"/>
        <v>1</v>
      </c>
      <c r="S233" s="438">
        <f>N233+O233+P233+Q233+R233</f>
        <v>5</v>
      </c>
    </row>
    <row r="234" spans="1:19" ht="13.5">
      <c r="A234" s="444">
        <v>23</v>
      </c>
      <c r="B234" s="397">
        <v>2</v>
      </c>
      <c r="C234" s="403" t="str">
        <f>IF(A234="","",VLOOKUP(A234,'списки участников'!A:I,3,FALSE))</f>
        <v>Коваленко Иван</v>
      </c>
      <c r="D234" s="399">
        <v>41</v>
      </c>
      <c r="E234" s="403" t="str">
        <f>IF(D234="","",VLOOKUP(D234,'списки участников'!A:K,3,FALSE))</f>
        <v>Карпов Иван</v>
      </c>
      <c r="F234" s="561" t="s">
        <v>797</v>
      </c>
      <c r="G234" s="561" t="s">
        <v>789</v>
      </c>
      <c r="H234" s="561" t="s">
        <v>789</v>
      </c>
      <c r="I234" s="561"/>
      <c r="J234" s="561"/>
      <c r="K234" s="563" t="s">
        <v>145</v>
      </c>
      <c r="L234" s="563" t="s">
        <v>774</v>
      </c>
      <c r="N234" s="438">
        <f t="shared" si="36"/>
        <v>1</v>
      </c>
      <c r="O234" s="438">
        <f t="shared" si="36"/>
        <v>1</v>
      </c>
      <c r="P234" s="438">
        <f t="shared" si="36"/>
        <v>1</v>
      </c>
      <c r="Q234" s="438">
        <f t="shared" si="36"/>
        <v>0</v>
      </c>
      <c r="R234" s="438">
        <f t="shared" si="36"/>
        <v>0</v>
      </c>
      <c r="S234" s="438">
        <f>N234+O234+P234+Q234+R234</f>
        <v>3</v>
      </c>
    </row>
    <row r="235" spans="1:19" ht="13.5">
      <c r="A235" s="444">
        <v>35</v>
      </c>
      <c r="B235" s="404" t="s">
        <v>671</v>
      </c>
      <c r="C235" s="400" t="str">
        <f>IF(A235="","",VLOOKUP(A235,'списки участников'!A:I,3,FALSE))</f>
        <v>Бадалян Саргис</v>
      </c>
      <c r="D235" s="399">
        <v>1</v>
      </c>
      <c r="E235" s="400" t="str">
        <f>IF(D235="","",VLOOKUP(D235,'списки участников'!A:K,3,FALSE))</f>
        <v>Хуснуллин Тимур</v>
      </c>
      <c r="F235" s="794" t="s">
        <v>775</v>
      </c>
      <c r="G235" s="794" t="s">
        <v>779</v>
      </c>
      <c r="H235" s="794" t="s">
        <v>811</v>
      </c>
      <c r="I235" s="794" t="s">
        <v>791</v>
      </c>
      <c r="J235" s="794"/>
      <c r="K235" s="794" t="s">
        <v>157</v>
      </c>
      <c r="L235" s="794" t="s">
        <v>774</v>
      </c>
      <c r="N235" s="438">
        <f t="shared" si="36"/>
        <v>1</v>
      </c>
      <c r="O235" s="438">
        <f t="shared" si="36"/>
        <v>1</v>
      </c>
      <c r="P235" s="438">
        <f t="shared" si="36"/>
        <v>1</v>
      </c>
      <c r="Q235" s="438">
        <f t="shared" si="36"/>
        <v>1</v>
      </c>
      <c r="R235" s="438">
        <f t="shared" si="36"/>
        <v>0</v>
      </c>
      <c r="S235" s="438">
        <f>N235+O235+P235+Q235+R235</f>
        <v>4</v>
      </c>
    </row>
    <row r="236" spans="1:19" ht="13.5">
      <c r="A236" s="444">
        <v>24</v>
      </c>
      <c r="B236" s="405" t="s">
        <v>672</v>
      </c>
      <c r="C236" s="403" t="str">
        <f>IF(A236="","",VLOOKUP(A236,'списки участников'!A:I,3,FALSE))</f>
        <v>Костин Игорь</v>
      </c>
      <c r="D236" s="399">
        <v>41</v>
      </c>
      <c r="E236" s="403" t="str">
        <f>IF(D236="","",VLOOKUP(D236,'списки участников'!A:K,3,FALSE))</f>
        <v>Карпов Иван</v>
      </c>
      <c r="F236" s="795"/>
      <c r="G236" s="795"/>
      <c r="H236" s="795"/>
      <c r="I236" s="795"/>
      <c r="J236" s="795"/>
      <c r="K236" s="795"/>
      <c r="L236" s="795"/>
      <c r="N236" s="438"/>
      <c r="O236" s="438"/>
      <c r="P236" s="438"/>
      <c r="Q236" s="438"/>
      <c r="R236" s="438"/>
      <c r="S236" s="438"/>
    </row>
    <row r="237" spans="1:19" ht="13.5">
      <c r="A237" s="444">
        <v>35</v>
      </c>
      <c r="B237" s="397">
        <v>1</v>
      </c>
      <c r="C237" s="400" t="str">
        <f>IF(A237="","",VLOOKUP(A237,'списки участников'!A:I,3,FALSE))</f>
        <v>Бадалян Саргис</v>
      </c>
      <c r="D237" s="399">
        <v>41</v>
      </c>
      <c r="E237" s="403" t="str">
        <f>IF(D237="","",VLOOKUP(D237,'списки участников'!A:K,3,FALSE))</f>
        <v>Карпов Иван</v>
      </c>
      <c r="F237" s="561" t="s">
        <v>773</v>
      </c>
      <c r="G237" s="561" t="s">
        <v>799</v>
      </c>
      <c r="H237" s="561" t="s">
        <v>773</v>
      </c>
      <c r="I237" s="561"/>
      <c r="J237" s="561"/>
      <c r="K237" s="563" t="s">
        <v>145</v>
      </c>
      <c r="L237" s="563" t="s">
        <v>774</v>
      </c>
      <c r="N237" s="438">
        <f aca="true" t="shared" si="37" ref="N237:R238">SIGN(F237)</f>
        <v>1</v>
      </c>
      <c r="O237" s="438">
        <f t="shared" si="37"/>
        <v>1</v>
      </c>
      <c r="P237" s="438">
        <f t="shared" si="37"/>
        <v>1</v>
      </c>
      <c r="Q237" s="438">
        <f t="shared" si="37"/>
        <v>0</v>
      </c>
      <c r="R237" s="438">
        <f t="shared" si="37"/>
        <v>0</v>
      </c>
      <c r="S237" s="438">
        <f>N237+O237+P237+Q237+R237</f>
        <v>3</v>
      </c>
    </row>
    <row r="238" spans="1:19" ht="14.25" thickBot="1">
      <c r="A238" s="444"/>
      <c r="B238" s="397">
        <v>2</v>
      </c>
      <c r="C238" s="403">
        <f>IF(A238="","",VLOOKUP(A238,'списки участников'!A:I,3,FALSE))</f>
      </c>
      <c r="D238" s="399"/>
      <c r="E238" s="403">
        <f>IF(D238="","",VLOOKUP(D238,'списки участников'!A:K,3,FALSE))</f>
      </c>
      <c r="F238" s="561"/>
      <c r="G238" s="561"/>
      <c r="H238" s="561"/>
      <c r="I238" s="561"/>
      <c r="J238" s="561"/>
      <c r="K238" s="563"/>
      <c r="L238" s="563"/>
      <c r="N238" s="438">
        <f t="shared" si="37"/>
        <v>0</v>
      </c>
      <c r="O238" s="438">
        <f t="shared" si="37"/>
        <v>0</v>
      </c>
      <c r="P238" s="438">
        <f t="shared" si="37"/>
        <v>0</v>
      </c>
      <c r="Q238" s="438">
        <f t="shared" si="37"/>
        <v>0</v>
      </c>
      <c r="R238" s="438">
        <f t="shared" si="37"/>
        <v>0</v>
      </c>
      <c r="S238" s="438">
        <f>N238+O238+P238+Q238+R238</f>
        <v>0</v>
      </c>
    </row>
    <row r="239" spans="3:12" ht="15.75" thickBot="1">
      <c r="C239" s="408" t="s">
        <v>674</v>
      </c>
      <c r="E239" s="393" t="s">
        <v>129</v>
      </c>
      <c r="I239" s="407" t="s">
        <v>673</v>
      </c>
      <c r="K239" s="564" t="s">
        <v>799</v>
      </c>
      <c r="L239" s="565" t="s">
        <v>157</v>
      </c>
    </row>
    <row r="240" spans="2:12" ht="15">
      <c r="B240" s="416"/>
      <c r="C240" s="417"/>
      <c r="D240" s="418"/>
      <c r="E240" s="419"/>
      <c r="F240" s="416"/>
      <c r="G240" s="416"/>
      <c r="H240" s="416"/>
      <c r="I240" s="416"/>
      <c r="J240" s="416"/>
      <c r="K240" s="416"/>
      <c r="L240" s="416"/>
    </row>
    <row r="241" spans="1:12" ht="15">
      <c r="A241" s="440"/>
      <c r="B241" s="388" t="s">
        <v>682</v>
      </c>
      <c r="C241" s="410"/>
      <c r="D241" s="413"/>
      <c r="E241" s="414"/>
      <c r="F241" s="415"/>
      <c r="G241" s="415"/>
      <c r="H241" s="415"/>
      <c r="I241" s="415"/>
      <c r="J241" s="415"/>
      <c r="K241" s="415"/>
      <c r="L241" s="415"/>
    </row>
    <row r="242" spans="1:12" ht="12.75">
      <c r="A242" s="444"/>
      <c r="B242" s="789" t="s">
        <v>665</v>
      </c>
      <c r="C242" s="391" t="s">
        <v>666</v>
      </c>
      <c r="D242" s="392"/>
      <c r="E242" s="391" t="s">
        <v>667</v>
      </c>
      <c r="F242" s="791" t="s">
        <v>668</v>
      </c>
      <c r="G242" s="792"/>
      <c r="H242" s="792"/>
      <c r="I242" s="792"/>
      <c r="J242" s="793"/>
      <c r="K242" s="791" t="s">
        <v>125</v>
      </c>
      <c r="L242" s="793"/>
    </row>
    <row r="243" spans="1:12" ht="15">
      <c r="A243" s="444"/>
      <c r="B243" s="790"/>
      <c r="C243" s="393" t="s">
        <v>135</v>
      </c>
      <c r="D243" s="394"/>
      <c r="E243" s="393" t="s">
        <v>137</v>
      </c>
      <c r="F243" s="395">
        <v>1</v>
      </c>
      <c r="G243" s="395">
        <v>2</v>
      </c>
      <c r="H243" s="395">
        <v>3</v>
      </c>
      <c r="I243" s="395">
        <v>4</v>
      </c>
      <c r="J243" s="395">
        <v>5</v>
      </c>
      <c r="K243" s="396" t="s">
        <v>669</v>
      </c>
      <c r="L243" s="395" t="s">
        <v>670</v>
      </c>
    </row>
    <row r="244" spans="1:19" ht="13.5">
      <c r="A244" s="444">
        <v>43</v>
      </c>
      <c r="B244" s="397">
        <v>1</v>
      </c>
      <c r="C244" s="400" t="str">
        <f>IF(A244="","",VLOOKUP(A244,'списки участников'!A:I,3,FALSE))</f>
        <v>Сухарников Никита</v>
      </c>
      <c r="D244" s="399">
        <v>23</v>
      </c>
      <c r="E244" s="400" t="str">
        <f>IF(D244="","",VLOOKUP(D244,'списки участников'!A:K,3,FALSE))</f>
        <v>Коваленко Иван</v>
      </c>
      <c r="F244" s="561" t="s">
        <v>778</v>
      </c>
      <c r="G244" s="561" t="s">
        <v>793</v>
      </c>
      <c r="H244" s="561" t="s">
        <v>777</v>
      </c>
      <c r="I244" s="561" t="s">
        <v>800</v>
      </c>
      <c r="J244" s="561" t="s">
        <v>797</v>
      </c>
      <c r="K244" s="563" t="s">
        <v>159</v>
      </c>
      <c r="L244" s="563" t="s">
        <v>774</v>
      </c>
      <c r="N244" s="438">
        <f aca="true" t="shared" si="38" ref="N244:R246">SIGN(F244)</f>
        <v>1</v>
      </c>
      <c r="O244" s="438">
        <f t="shared" si="38"/>
        <v>1</v>
      </c>
      <c r="P244" s="438">
        <f t="shared" si="38"/>
        <v>1</v>
      </c>
      <c r="Q244" s="438">
        <f t="shared" si="38"/>
        <v>1</v>
      </c>
      <c r="R244" s="438">
        <f t="shared" si="38"/>
        <v>1</v>
      </c>
      <c r="S244" s="438">
        <f>N244+O244+P244+Q244+R244</f>
        <v>5</v>
      </c>
    </row>
    <row r="245" spans="1:19" ht="13.5">
      <c r="A245" s="444">
        <v>14</v>
      </c>
      <c r="B245" s="397">
        <v>2</v>
      </c>
      <c r="C245" s="403" t="str">
        <f>IF(A245="","",VLOOKUP(A245,'списки участников'!A:I,3,FALSE))</f>
        <v>Кустов Дмитрий</v>
      </c>
      <c r="D245" s="399">
        <v>35</v>
      </c>
      <c r="E245" s="403" t="str">
        <f>IF(D245="","",VLOOKUP(D245,'списки участников'!A:K,3,FALSE))</f>
        <v>Бадалян Саргис</v>
      </c>
      <c r="F245" s="561" t="s">
        <v>777</v>
      </c>
      <c r="G245" s="561" t="s">
        <v>799</v>
      </c>
      <c r="H245" s="561" t="s">
        <v>777</v>
      </c>
      <c r="I245" s="561"/>
      <c r="J245" s="561"/>
      <c r="K245" s="563" t="s">
        <v>145</v>
      </c>
      <c r="L245" s="563" t="s">
        <v>774</v>
      </c>
      <c r="N245" s="438">
        <f t="shared" si="38"/>
        <v>1</v>
      </c>
      <c r="O245" s="438">
        <f t="shared" si="38"/>
        <v>1</v>
      </c>
      <c r="P245" s="438">
        <f t="shared" si="38"/>
        <v>1</v>
      </c>
      <c r="Q245" s="438">
        <f t="shared" si="38"/>
        <v>0</v>
      </c>
      <c r="R245" s="438">
        <f t="shared" si="38"/>
        <v>0</v>
      </c>
      <c r="S245" s="438">
        <f>N245+O245+P245+Q245+R245</f>
        <v>3</v>
      </c>
    </row>
    <row r="246" spans="1:19" ht="13.5">
      <c r="A246" s="444">
        <v>14</v>
      </c>
      <c r="B246" s="404" t="s">
        <v>671</v>
      </c>
      <c r="C246" s="400" t="str">
        <f>IF(A246="","",VLOOKUP(A246,'списки участников'!A:I,3,FALSE))</f>
        <v>Кустов Дмитрий</v>
      </c>
      <c r="D246" s="399">
        <v>23</v>
      </c>
      <c r="E246" s="400" t="str">
        <f>IF(D246="","",VLOOKUP(D246,'списки участников'!A:K,3,FALSE))</f>
        <v>Коваленко Иван</v>
      </c>
      <c r="F246" s="794" t="s">
        <v>789</v>
      </c>
      <c r="G246" s="794" t="s">
        <v>799</v>
      </c>
      <c r="H246" s="794" t="s">
        <v>797</v>
      </c>
      <c r="I246" s="794"/>
      <c r="J246" s="794"/>
      <c r="K246" s="794" t="s">
        <v>145</v>
      </c>
      <c r="L246" s="794" t="s">
        <v>774</v>
      </c>
      <c r="N246" s="438">
        <f t="shared" si="38"/>
        <v>1</v>
      </c>
      <c r="O246" s="438">
        <f t="shared" si="38"/>
        <v>1</v>
      </c>
      <c r="P246" s="438">
        <f t="shared" si="38"/>
        <v>1</v>
      </c>
      <c r="Q246" s="438">
        <f t="shared" si="38"/>
        <v>0</v>
      </c>
      <c r="R246" s="438">
        <f t="shared" si="38"/>
        <v>0</v>
      </c>
      <c r="S246" s="438">
        <f>N246+O246+P246+Q246+R246</f>
        <v>3</v>
      </c>
    </row>
    <row r="247" spans="1:19" ht="13.5">
      <c r="A247" s="444">
        <v>43</v>
      </c>
      <c r="B247" s="405" t="s">
        <v>672</v>
      </c>
      <c r="C247" s="403" t="str">
        <f>IF(A247="","",VLOOKUP(A247,'списки участников'!A:I,3,FALSE))</f>
        <v>Сухарников Никита</v>
      </c>
      <c r="D247" s="399">
        <v>35</v>
      </c>
      <c r="E247" s="403" t="str">
        <f>IF(D247="","",VLOOKUP(D247,'списки участников'!A:K,3,FALSE))</f>
        <v>Бадалян Саргис</v>
      </c>
      <c r="F247" s="795"/>
      <c r="G247" s="795"/>
      <c r="H247" s="795"/>
      <c r="I247" s="795"/>
      <c r="J247" s="795"/>
      <c r="K247" s="795"/>
      <c r="L247" s="795"/>
      <c r="N247" s="438"/>
      <c r="O247" s="438"/>
      <c r="P247" s="438"/>
      <c r="Q247" s="438"/>
      <c r="R247" s="438"/>
      <c r="S247" s="438"/>
    </row>
    <row r="248" spans="1:19" ht="13.5">
      <c r="A248" s="444"/>
      <c r="B248" s="397">
        <v>1</v>
      </c>
      <c r="C248" s="400">
        <f>IF(A248="","",VLOOKUP(A248,'списки участников'!A:I,3,FALSE))</f>
      </c>
      <c r="D248" s="399"/>
      <c r="E248" s="403">
        <f>IF(D248="","",VLOOKUP(D248,'списки участников'!A:K,3,FALSE))</f>
      </c>
      <c r="F248" s="561"/>
      <c r="G248" s="561"/>
      <c r="H248" s="561"/>
      <c r="I248" s="561"/>
      <c r="J248" s="561"/>
      <c r="K248" s="563"/>
      <c r="L248" s="563"/>
      <c r="N248" s="438">
        <f aca="true" t="shared" si="39" ref="N248:R249">SIGN(F248)</f>
        <v>0</v>
      </c>
      <c r="O248" s="438">
        <f t="shared" si="39"/>
        <v>0</v>
      </c>
      <c r="P248" s="438">
        <f t="shared" si="39"/>
        <v>0</v>
      </c>
      <c r="Q248" s="438">
        <f t="shared" si="39"/>
        <v>0</v>
      </c>
      <c r="R248" s="438">
        <f t="shared" si="39"/>
        <v>0</v>
      </c>
      <c r="S248" s="438">
        <f>N248+O248+P248+Q248+R248</f>
        <v>0</v>
      </c>
    </row>
    <row r="249" spans="1:19" ht="14.25" thickBot="1">
      <c r="A249" s="444"/>
      <c r="B249" s="397">
        <v>2</v>
      </c>
      <c r="C249" s="403">
        <f>IF(A249="","",VLOOKUP(A249,'списки участников'!A:I,3,FALSE))</f>
      </c>
      <c r="D249" s="399"/>
      <c r="E249" s="403">
        <f>IF(D249="","",VLOOKUP(D249,'списки участников'!A:K,3,FALSE))</f>
      </c>
      <c r="F249" s="561"/>
      <c r="G249" s="561"/>
      <c r="H249" s="561"/>
      <c r="I249" s="561"/>
      <c r="J249" s="561"/>
      <c r="K249" s="563"/>
      <c r="L249" s="563"/>
      <c r="N249" s="438">
        <f t="shared" si="39"/>
        <v>0</v>
      </c>
      <c r="O249" s="438">
        <f t="shared" si="39"/>
        <v>0</v>
      </c>
      <c r="P249" s="438">
        <f t="shared" si="39"/>
        <v>0</v>
      </c>
      <c r="Q249" s="438">
        <f t="shared" si="39"/>
        <v>0</v>
      </c>
      <c r="R249" s="438">
        <f t="shared" si="39"/>
        <v>0</v>
      </c>
      <c r="S249" s="438">
        <f>N249+O249+P249+Q249+R249</f>
        <v>0</v>
      </c>
    </row>
    <row r="250" spans="3:12" ht="15.75" thickBot="1">
      <c r="C250" s="408" t="s">
        <v>674</v>
      </c>
      <c r="E250" s="393" t="s">
        <v>137</v>
      </c>
      <c r="I250" s="407" t="s">
        <v>673</v>
      </c>
      <c r="K250" s="564" t="s">
        <v>801</v>
      </c>
      <c r="L250" s="565" t="s">
        <v>145</v>
      </c>
    </row>
    <row r="251" spans="2:12" ht="15">
      <c r="B251" s="416"/>
      <c r="C251" s="417"/>
      <c r="D251" s="418"/>
      <c r="E251" s="419"/>
      <c r="F251" s="416"/>
      <c r="G251" s="416"/>
      <c r="H251" s="416"/>
      <c r="I251" s="416"/>
      <c r="J251" s="416"/>
      <c r="K251" s="416"/>
      <c r="L251" s="416"/>
    </row>
    <row r="252" spans="1:12" ht="15">
      <c r="A252" s="440"/>
      <c r="B252" s="388" t="s">
        <v>679</v>
      </c>
      <c r="C252" s="410"/>
      <c r="D252" s="413"/>
      <c r="E252" s="414"/>
      <c r="F252" s="415"/>
      <c r="G252" s="415"/>
      <c r="H252" s="415"/>
      <c r="I252" s="415"/>
      <c r="J252" s="415"/>
      <c r="K252" s="415"/>
      <c r="L252" s="415"/>
    </row>
    <row r="253" spans="1:12" ht="12.75">
      <c r="A253" s="444"/>
      <c r="B253" s="789" t="s">
        <v>665</v>
      </c>
      <c r="C253" s="391" t="s">
        <v>666</v>
      </c>
      <c r="D253" s="392"/>
      <c r="E253" s="391" t="s">
        <v>667</v>
      </c>
      <c r="F253" s="791" t="s">
        <v>668</v>
      </c>
      <c r="G253" s="792"/>
      <c r="H253" s="792"/>
      <c r="I253" s="792"/>
      <c r="J253" s="793"/>
      <c r="K253" s="791" t="s">
        <v>125</v>
      </c>
      <c r="L253" s="793"/>
    </row>
    <row r="254" spans="1:12" ht="15">
      <c r="A254" s="444"/>
      <c r="B254" s="790"/>
      <c r="C254" s="393" t="s">
        <v>804</v>
      </c>
      <c r="D254" s="394"/>
      <c r="E254" s="393" t="s">
        <v>129</v>
      </c>
      <c r="F254" s="395">
        <v>1</v>
      </c>
      <c r="G254" s="395">
        <v>2</v>
      </c>
      <c r="H254" s="395">
        <v>3</v>
      </c>
      <c r="I254" s="395">
        <v>4</v>
      </c>
      <c r="J254" s="395">
        <v>5</v>
      </c>
      <c r="K254" s="396" t="s">
        <v>669</v>
      </c>
      <c r="L254" s="395" t="s">
        <v>670</v>
      </c>
    </row>
    <row r="255" spans="1:19" ht="13.5">
      <c r="A255" s="444">
        <v>33</v>
      </c>
      <c r="B255" s="397">
        <v>1</v>
      </c>
      <c r="C255" s="400" t="str">
        <f>IF(A255="","",VLOOKUP(A255,'списки участников'!A:I,3,FALSE))</f>
        <v>Балобанов Владислав</v>
      </c>
      <c r="D255" s="399">
        <v>1</v>
      </c>
      <c r="E255" s="400" t="str">
        <f>IF(D255="","",VLOOKUP(D255,'списки участников'!A:K,3,FALSE))</f>
        <v>Хуснуллин Тимур</v>
      </c>
      <c r="F255" s="561" t="s">
        <v>769</v>
      </c>
      <c r="G255" s="561" t="s">
        <v>811</v>
      </c>
      <c r="H255" s="561" t="s">
        <v>794</v>
      </c>
      <c r="I255" s="561"/>
      <c r="J255" s="561"/>
      <c r="K255" s="563" t="s">
        <v>654</v>
      </c>
      <c r="L255" s="563" t="s">
        <v>763</v>
      </c>
      <c r="N255" s="438">
        <f aca="true" t="shared" si="40" ref="N255:R257">SIGN(F255)</f>
        <v>1</v>
      </c>
      <c r="O255" s="438">
        <f t="shared" si="40"/>
        <v>1</v>
      </c>
      <c r="P255" s="438">
        <f t="shared" si="40"/>
        <v>1</v>
      </c>
      <c r="Q255" s="438">
        <f t="shared" si="40"/>
        <v>0</v>
      </c>
      <c r="R255" s="438">
        <f t="shared" si="40"/>
        <v>0</v>
      </c>
      <c r="S255" s="438">
        <f>N255+O255+P255+Q255+R255</f>
        <v>3</v>
      </c>
    </row>
    <row r="256" spans="1:19" ht="13.5">
      <c r="A256" s="444">
        <v>45</v>
      </c>
      <c r="B256" s="397">
        <v>2</v>
      </c>
      <c r="C256" s="403" t="str">
        <f>IF(A256="","",VLOOKUP(A256,'списки участников'!A:I,3,FALSE))</f>
        <v>Перевозчиков Никита</v>
      </c>
      <c r="D256" s="399">
        <v>41</v>
      </c>
      <c r="E256" s="403" t="str">
        <f>IF(D256="","",VLOOKUP(D256,'списки участников'!A:K,3,FALSE))</f>
        <v>Карпов Иван</v>
      </c>
      <c r="F256" s="561" t="s">
        <v>776</v>
      </c>
      <c r="G256" s="561" t="s">
        <v>799</v>
      </c>
      <c r="H256" s="561" t="s">
        <v>799</v>
      </c>
      <c r="I256" s="561"/>
      <c r="J256" s="561"/>
      <c r="K256" s="563" t="s">
        <v>145</v>
      </c>
      <c r="L256" s="563" t="s">
        <v>774</v>
      </c>
      <c r="N256" s="438">
        <f t="shared" si="40"/>
        <v>1</v>
      </c>
      <c r="O256" s="438">
        <f t="shared" si="40"/>
        <v>1</v>
      </c>
      <c r="P256" s="438">
        <f t="shared" si="40"/>
        <v>1</v>
      </c>
      <c r="Q256" s="438">
        <f t="shared" si="40"/>
        <v>0</v>
      </c>
      <c r="R256" s="438">
        <f t="shared" si="40"/>
        <v>0</v>
      </c>
      <c r="S256" s="438">
        <f>N256+O256+P256+Q256+R256</f>
        <v>3</v>
      </c>
    </row>
    <row r="257" spans="1:19" ht="13.5">
      <c r="A257" s="444">
        <v>33</v>
      </c>
      <c r="B257" s="404" t="s">
        <v>671</v>
      </c>
      <c r="C257" s="400" t="str">
        <f>IF(A257="","",VLOOKUP(A257,'списки участников'!A:I,3,FALSE))</f>
        <v>Балобанов Владислав</v>
      </c>
      <c r="D257" s="399">
        <v>1</v>
      </c>
      <c r="E257" s="400" t="str">
        <f>IF(D257="","",VLOOKUP(D257,'списки участников'!A:K,3,FALSE))</f>
        <v>Хуснуллин Тимур</v>
      </c>
      <c r="F257" s="794" t="s">
        <v>799</v>
      </c>
      <c r="G257" s="794" t="s">
        <v>776</v>
      </c>
      <c r="H257" s="794" t="s">
        <v>775</v>
      </c>
      <c r="I257" s="794"/>
      <c r="J257" s="794"/>
      <c r="K257" s="794" t="s">
        <v>145</v>
      </c>
      <c r="L257" s="794" t="s">
        <v>774</v>
      </c>
      <c r="N257" s="438">
        <f t="shared" si="40"/>
        <v>1</v>
      </c>
      <c r="O257" s="438">
        <f t="shared" si="40"/>
        <v>1</v>
      </c>
      <c r="P257" s="438">
        <f t="shared" si="40"/>
        <v>1</v>
      </c>
      <c r="Q257" s="438">
        <f t="shared" si="40"/>
        <v>0</v>
      </c>
      <c r="R257" s="438">
        <f t="shared" si="40"/>
        <v>0</v>
      </c>
      <c r="S257" s="438">
        <f>N257+O257+P257+Q257+R257</f>
        <v>3</v>
      </c>
    </row>
    <row r="258" spans="1:19" ht="13.5">
      <c r="A258" s="444">
        <v>45</v>
      </c>
      <c r="B258" s="405" t="s">
        <v>672</v>
      </c>
      <c r="C258" s="403" t="str">
        <f>IF(A258="","",VLOOKUP(A258,'списки участников'!A:I,3,FALSE))</f>
        <v>Перевозчиков Никита</v>
      </c>
      <c r="D258" s="399">
        <v>41</v>
      </c>
      <c r="E258" s="403" t="str">
        <f>IF(D258="","",VLOOKUP(D258,'списки участников'!A:K,3,FALSE))</f>
        <v>Карпов Иван</v>
      </c>
      <c r="F258" s="795"/>
      <c r="G258" s="795"/>
      <c r="H258" s="795"/>
      <c r="I258" s="795"/>
      <c r="J258" s="795"/>
      <c r="K258" s="795"/>
      <c r="L258" s="795"/>
      <c r="N258" s="438"/>
      <c r="O258" s="438"/>
      <c r="P258" s="438"/>
      <c r="Q258" s="438"/>
      <c r="R258" s="438"/>
      <c r="S258" s="438"/>
    </row>
    <row r="259" spans="1:19" ht="13.5">
      <c r="A259" s="444">
        <v>33</v>
      </c>
      <c r="B259" s="397">
        <v>1</v>
      </c>
      <c r="C259" s="400" t="str">
        <f>IF(A259="","",VLOOKUP(A259,'списки участников'!A:I,3,FALSE))</f>
        <v>Балобанов Владислав</v>
      </c>
      <c r="D259" s="399">
        <v>41</v>
      </c>
      <c r="E259" s="403" t="str">
        <f>IF(D259="","",VLOOKUP(D259,'списки участников'!A:K,3,FALSE))</f>
        <v>Карпов Иван</v>
      </c>
      <c r="F259" s="561" t="s">
        <v>776</v>
      </c>
      <c r="G259" s="561" t="s">
        <v>773</v>
      </c>
      <c r="H259" s="561" t="s">
        <v>789</v>
      </c>
      <c r="I259" s="561"/>
      <c r="J259" s="561"/>
      <c r="K259" s="563" t="s">
        <v>145</v>
      </c>
      <c r="L259" s="563" t="s">
        <v>774</v>
      </c>
      <c r="N259" s="438">
        <f aca="true" t="shared" si="41" ref="N259:R260">SIGN(F259)</f>
        <v>1</v>
      </c>
      <c r="O259" s="438">
        <f t="shared" si="41"/>
        <v>1</v>
      </c>
      <c r="P259" s="438">
        <f t="shared" si="41"/>
        <v>1</v>
      </c>
      <c r="Q259" s="438">
        <f t="shared" si="41"/>
        <v>0</v>
      </c>
      <c r="R259" s="438">
        <f t="shared" si="41"/>
        <v>0</v>
      </c>
      <c r="S259" s="438">
        <f>N259+O259+P259+Q259+R259</f>
        <v>3</v>
      </c>
    </row>
    <row r="260" spans="1:19" ht="14.25" thickBot="1">
      <c r="A260" s="444"/>
      <c r="B260" s="397">
        <v>2</v>
      </c>
      <c r="C260" s="403">
        <f>IF(A260="","",VLOOKUP(A260,'списки участников'!A:I,3,FALSE))</f>
      </c>
      <c r="D260" s="399"/>
      <c r="E260" s="403">
        <f>IF(D260="","",VLOOKUP(D260,'списки участников'!A:K,3,FALSE))</f>
      </c>
      <c r="F260" s="561"/>
      <c r="G260" s="561"/>
      <c r="H260" s="561"/>
      <c r="I260" s="561"/>
      <c r="J260" s="561"/>
      <c r="K260" s="563"/>
      <c r="L260" s="563"/>
      <c r="N260" s="438">
        <f t="shared" si="41"/>
        <v>0</v>
      </c>
      <c r="O260" s="438">
        <f t="shared" si="41"/>
        <v>0</v>
      </c>
      <c r="P260" s="438">
        <f t="shared" si="41"/>
        <v>0</v>
      </c>
      <c r="Q260" s="438">
        <f t="shared" si="41"/>
        <v>0</v>
      </c>
      <c r="R260" s="438">
        <f t="shared" si="41"/>
        <v>0</v>
      </c>
      <c r="S260" s="438">
        <f>N260+O260+P260+Q260+R260</f>
        <v>0</v>
      </c>
    </row>
    <row r="261" spans="3:12" ht="15.75" thickBot="1">
      <c r="C261" s="408" t="s">
        <v>674</v>
      </c>
      <c r="E261" s="393" t="s">
        <v>129</v>
      </c>
      <c r="I261" s="407" t="s">
        <v>673</v>
      </c>
      <c r="K261" s="564" t="s">
        <v>803</v>
      </c>
      <c r="L261" s="565" t="s">
        <v>157</v>
      </c>
    </row>
    <row r="262" spans="2:12" ht="15">
      <c r="B262" s="416"/>
      <c r="C262" s="417"/>
      <c r="D262" s="418"/>
      <c r="E262" s="419"/>
      <c r="F262" s="416"/>
      <c r="G262" s="416"/>
      <c r="H262" s="416"/>
      <c r="I262" s="416"/>
      <c r="J262" s="416"/>
      <c r="K262" s="416"/>
      <c r="L262" s="416"/>
    </row>
    <row r="263" spans="1:12" ht="15">
      <c r="A263" s="440"/>
      <c r="B263" s="388" t="s">
        <v>816</v>
      </c>
      <c r="C263" s="410"/>
      <c r="D263" s="413"/>
      <c r="E263" s="414"/>
      <c r="F263" s="415"/>
      <c r="G263" s="415"/>
      <c r="H263" s="415"/>
      <c r="I263" s="415"/>
      <c r="J263" s="415"/>
      <c r="K263" s="415"/>
      <c r="L263" s="415"/>
    </row>
    <row r="264" spans="1:12" ht="12.75">
      <c r="A264" s="444"/>
      <c r="B264" s="789" t="s">
        <v>665</v>
      </c>
      <c r="C264" s="391" t="s">
        <v>666</v>
      </c>
      <c r="D264" s="392"/>
      <c r="E264" s="391" t="s">
        <v>667</v>
      </c>
      <c r="F264" s="791" t="s">
        <v>668</v>
      </c>
      <c r="G264" s="792"/>
      <c r="H264" s="792"/>
      <c r="I264" s="792"/>
      <c r="J264" s="793"/>
      <c r="K264" s="791" t="s">
        <v>125</v>
      </c>
      <c r="L264" s="793"/>
    </row>
    <row r="265" spans="1:12" ht="15">
      <c r="A265" s="444"/>
      <c r="B265" s="790"/>
      <c r="C265" s="393" t="s">
        <v>137</v>
      </c>
      <c r="D265" s="394"/>
      <c r="E265" s="393" t="s">
        <v>804</v>
      </c>
      <c r="F265" s="395">
        <v>1</v>
      </c>
      <c r="G265" s="395">
        <v>2</v>
      </c>
      <c r="H265" s="395">
        <v>3</v>
      </c>
      <c r="I265" s="395">
        <v>4</v>
      </c>
      <c r="J265" s="395">
        <v>5</v>
      </c>
      <c r="K265" s="395" t="s">
        <v>669</v>
      </c>
      <c r="L265" s="395" t="s">
        <v>670</v>
      </c>
    </row>
    <row r="266" spans="1:19" ht="13.5">
      <c r="A266" s="444">
        <v>35</v>
      </c>
      <c r="B266" s="397">
        <v>1</v>
      </c>
      <c r="C266" s="400" t="str">
        <f>IF(A266="","",VLOOKUP(A266,'списки участников'!A:I,3,FALSE))</f>
        <v>Бадалян Саргис</v>
      </c>
      <c r="D266" s="399">
        <v>45</v>
      </c>
      <c r="E266" s="400" t="str">
        <f>IF(D266="","",VLOOKUP(D266,'списки участников'!A:K,3,FALSE))</f>
        <v>Перевозчиков Никита</v>
      </c>
      <c r="F266" s="561" t="s">
        <v>767</v>
      </c>
      <c r="G266" s="561" t="s">
        <v>762</v>
      </c>
      <c r="H266" s="561" t="s">
        <v>769</v>
      </c>
      <c r="I266" s="561"/>
      <c r="J266" s="561"/>
      <c r="K266" s="563" t="s">
        <v>654</v>
      </c>
      <c r="L266" s="563" t="s">
        <v>763</v>
      </c>
      <c r="N266" s="438">
        <f aca="true" t="shared" si="42" ref="N266:R268">SIGN(F266)</f>
        <v>1</v>
      </c>
      <c r="O266" s="438">
        <f t="shared" si="42"/>
        <v>1</v>
      </c>
      <c r="P266" s="438">
        <f t="shared" si="42"/>
        <v>1</v>
      </c>
      <c r="Q266" s="438">
        <f t="shared" si="42"/>
        <v>0</v>
      </c>
      <c r="R266" s="438">
        <f t="shared" si="42"/>
        <v>0</v>
      </c>
      <c r="S266" s="438">
        <f>N266+O266+P266+Q266+R266</f>
        <v>3</v>
      </c>
    </row>
    <row r="267" spans="1:19" ht="13.5">
      <c r="A267" s="444">
        <v>23</v>
      </c>
      <c r="B267" s="397">
        <v>2</v>
      </c>
      <c r="C267" s="403" t="str">
        <f>IF(A267="","",VLOOKUP(A267,'списки участников'!A:I,3,FALSE))</f>
        <v>Коваленко Иван</v>
      </c>
      <c r="D267" s="399">
        <v>33</v>
      </c>
      <c r="E267" s="403" t="str">
        <f>IF(D267="","",VLOOKUP(D267,'списки участников'!A:K,3,FALSE))</f>
        <v>Балобанов Владислав</v>
      </c>
      <c r="F267" s="561" t="s">
        <v>789</v>
      </c>
      <c r="G267" s="561" t="s">
        <v>797</v>
      </c>
      <c r="H267" s="561" t="s">
        <v>764</v>
      </c>
      <c r="I267" s="561"/>
      <c r="J267" s="561"/>
      <c r="K267" s="563" t="s">
        <v>145</v>
      </c>
      <c r="L267" s="563" t="s">
        <v>774</v>
      </c>
      <c r="N267" s="438">
        <f t="shared" si="42"/>
        <v>1</v>
      </c>
      <c r="O267" s="438">
        <f t="shared" si="42"/>
        <v>1</v>
      </c>
      <c r="P267" s="438">
        <f t="shared" si="42"/>
        <v>1</v>
      </c>
      <c r="Q267" s="438">
        <f t="shared" si="42"/>
        <v>0</v>
      </c>
      <c r="R267" s="438">
        <f t="shared" si="42"/>
        <v>0</v>
      </c>
      <c r="S267" s="438">
        <f>N267+O267+P267+Q267+R267</f>
        <v>3</v>
      </c>
    </row>
    <row r="268" spans="1:19" ht="13.5">
      <c r="A268" s="444">
        <v>23</v>
      </c>
      <c r="B268" s="404" t="s">
        <v>671</v>
      </c>
      <c r="C268" s="400" t="str">
        <f>IF(A268="","",VLOOKUP(A268,'списки участников'!A:I,3,FALSE))</f>
        <v>Коваленко Иван</v>
      </c>
      <c r="D268" s="399">
        <v>45</v>
      </c>
      <c r="E268" s="400" t="str">
        <f>IF(D268="","",VLOOKUP(D268,'списки участников'!A:K,3,FALSE))</f>
        <v>Перевозчиков Никита</v>
      </c>
      <c r="F268" s="794" t="s">
        <v>768</v>
      </c>
      <c r="G268" s="794" t="s">
        <v>817</v>
      </c>
      <c r="H268" s="794" t="s">
        <v>766</v>
      </c>
      <c r="I268" s="794"/>
      <c r="J268" s="794"/>
      <c r="K268" s="794" t="s">
        <v>654</v>
      </c>
      <c r="L268" s="794" t="s">
        <v>763</v>
      </c>
      <c r="N268" s="438">
        <f t="shared" si="42"/>
        <v>1</v>
      </c>
      <c r="O268" s="438">
        <f t="shared" si="42"/>
        <v>1</v>
      </c>
      <c r="P268" s="438">
        <f t="shared" si="42"/>
        <v>1</v>
      </c>
      <c r="Q268" s="438">
        <f t="shared" si="42"/>
        <v>0</v>
      </c>
      <c r="R268" s="438">
        <f t="shared" si="42"/>
        <v>0</v>
      </c>
      <c r="S268" s="438">
        <f>N268+O268+P268+Q268+R268</f>
        <v>3</v>
      </c>
    </row>
    <row r="269" spans="1:19" ht="13.5">
      <c r="A269" s="444">
        <v>35</v>
      </c>
      <c r="B269" s="405" t="s">
        <v>672</v>
      </c>
      <c r="C269" s="403" t="str">
        <f>IF(A269="","",VLOOKUP(A269,'списки участников'!A:I,3,FALSE))</f>
        <v>Бадалян Саргис</v>
      </c>
      <c r="D269" s="399">
        <v>33</v>
      </c>
      <c r="E269" s="403" t="str">
        <f>IF(D269="","",VLOOKUP(D269,'списки участников'!A:K,3,FALSE))</f>
        <v>Балобанов Владислав</v>
      </c>
      <c r="F269" s="795"/>
      <c r="G269" s="795"/>
      <c r="H269" s="795"/>
      <c r="I269" s="795"/>
      <c r="J269" s="795"/>
      <c r="K269" s="795"/>
      <c r="L269" s="795"/>
      <c r="N269" s="438"/>
      <c r="O269" s="438"/>
      <c r="P269" s="438"/>
      <c r="Q269" s="438"/>
      <c r="R269" s="438"/>
      <c r="S269" s="438"/>
    </row>
    <row r="270" spans="1:19" ht="13.5">
      <c r="A270" s="444">
        <v>35</v>
      </c>
      <c r="B270" s="397">
        <v>1</v>
      </c>
      <c r="C270" s="400" t="str">
        <f>IF(A270="","",VLOOKUP(A270,'списки участников'!A:I,3,FALSE))</f>
        <v>Бадалян Саргис</v>
      </c>
      <c r="D270" s="399">
        <v>33</v>
      </c>
      <c r="E270" s="403" t="str">
        <f>IF(D270="","",VLOOKUP(D270,'списки участников'!A:K,3,FALSE))</f>
        <v>Балобанов Владислав</v>
      </c>
      <c r="F270" s="561" t="s">
        <v>805</v>
      </c>
      <c r="G270" s="561" t="s">
        <v>794</v>
      </c>
      <c r="H270" s="561" t="s">
        <v>768</v>
      </c>
      <c r="I270" s="561"/>
      <c r="J270" s="561"/>
      <c r="K270" s="563" t="s">
        <v>654</v>
      </c>
      <c r="L270" s="563" t="s">
        <v>763</v>
      </c>
      <c r="N270" s="438">
        <f aca="true" t="shared" si="43" ref="N270:R271">SIGN(F270)</f>
        <v>1</v>
      </c>
      <c r="O270" s="438">
        <f t="shared" si="43"/>
        <v>1</v>
      </c>
      <c r="P270" s="438">
        <f t="shared" si="43"/>
        <v>1</v>
      </c>
      <c r="Q270" s="438">
        <f t="shared" si="43"/>
        <v>0</v>
      </c>
      <c r="R270" s="438">
        <f t="shared" si="43"/>
        <v>0</v>
      </c>
      <c r="S270" s="438">
        <f>N270+O270+P270+Q270+R270</f>
        <v>3</v>
      </c>
    </row>
    <row r="271" spans="1:19" ht="14.25" thickBot="1">
      <c r="A271" s="444"/>
      <c r="B271" s="397">
        <v>2</v>
      </c>
      <c r="C271" s="403">
        <f>IF(A271="","",VLOOKUP(A271,'списки участников'!A:I,3,FALSE))</f>
      </c>
      <c r="D271" s="399"/>
      <c r="E271" s="403">
        <f>IF(D271="","",VLOOKUP(D271,'списки участников'!A:K,3,FALSE))</f>
      </c>
      <c r="F271" s="561"/>
      <c r="G271" s="561"/>
      <c r="H271" s="561"/>
      <c r="I271" s="561"/>
      <c r="J271" s="561"/>
      <c r="K271" s="563"/>
      <c r="L271" s="563"/>
      <c r="N271" s="438">
        <f t="shared" si="43"/>
        <v>0</v>
      </c>
      <c r="O271" s="438">
        <f t="shared" si="43"/>
        <v>0</v>
      </c>
      <c r="P271" s="438">
        <f t="shared" si="43"/>
        <v>0</v>
      </c>
      <c r="Q271" s="438">
        <f t="shared" si="43"/>
        <v>0</v>
      </c>
      <c r="R271" s="438">
        <f t="shared" si="43"/>
        <v>0</v>
      </c>
      <c r="S271" s="438">
        <f>N271+O271+P271+Q271+R271</f>
        <v>0</v>
      </c>
    </row>
    <row r="272" spans="3:12" ht="15.75" thickBot="1">
      <c r="C272" s="408" t="s">
        <v>674</v>
      </c>
      <c r="E272" s="393" t="s">
        <v>137</v>
      </c>
      <c r="I272" s="407" t="s">
        <v>673</v>
      </c>
      <c r="K272" s="564" t="s">
        <v>795</v>
      </c>
      <c r="L272" s="565" t="s">
        <v>653</v>
      </c>
    </row>
    <row r="273" spans="2:12" ht="15">
      <c r="B273" s="416"/>
      <c r="C273" s="417"/>
      <c r="D273" s="418"/>
      <c r="E273" s="419"/>
      <c r="F273" s="416"/>
      <c r="G273" s="416"/>
      <c r="H273" s="416"/>
      <c r="I273" s="416"/>
      <c r="J273" s="416"/>
      <c r="K273" s="416"/>
      <c r="L273" s="416"/>
    </row>
    <row r="274" spans="1:12" ht="15">
      <c r="A274" s="440"/>
      <c r="B274" s="388" t="s">
        <v>818</v>
      </c>
      <c r="C274" s="410"/>
      <c r="D274" s="413"/>
      <c r="E274" s="414"/>
      <c r="F274" s="415"/>
      <c r="G274" s="415"/>
      <c r="H274" s="415"/>
      <c r="I274" s="415"/>
      <c r="J274" s="415"/>
      <c r="K274" s="415"/>
      <c r="L274" s="415"/>
    </row>
    <row r="275" spans="1:12" ht="12.75">
      <c r="A275" s="444"/>
      <c r="B275" s="789" t="s">
        <v>665</v>
      </c>
      <c r="C275" s="391" t="s">
        <v>666</v>
      </c>
      <c r="D275" s="392"/>
      <c r="E275" s="391" t="s">
        <v>667</v>
      </c>
      <c r="F275" s="791" t="s">
        <v>668</v>
      </c>
      <c r="G275" s="792"/>
      <c r="H275" s="792"/>
      <c r="I275" s="792"/>
      <c r="J275" s="793"/>
      <c r="K275" s="791" t="s">
        <v>125</v>
      </c>
      <c r="L275" s="793"/>
    </row>
    <row r="276" spans="1:12" ht="15">
      <c r="A276" s="444"/>
      <c r="B276" s="790"/>
      <c r="C276" s="393" t="s">
        <v>788</v>
      </c>
      <c r="D276" s="394"/>
      <c r="E276" s="393" t="s">
        <v>129</v>
      </c>
      <c r="F276" s="395">
        <v>1</v>
      </c>
      <c r="G276" s="395">
        <v>2</v>
      </c>
      <c r="H276" s="395">
        <v>3</v>
      </c>
      <c r="I276" s="395">
        <v>4</v>
      </c>
      <c r="J276" s="395">
        <v>5</v>
      </c>
      <c r="K276" s="395" t="s">
        <v>669</v>
      </c>
      <c r="L276" s="395" t="s">
        <v>670</v>
      </c>
    </row>
    <row r="277" spans="1:19" ht="13.5">
      <c r="A277" s="444">
        <v>42</v>
      </c>
      <c r="B277" s="397">
        <v>1</v>
      </c>
      <c r="C277" s="400" t="str">
        <f>IF(A277="","",VLOOKUP(A277,'списки участников'!A:I,3,FALSE))</f>
        <v>Емельянов Александр</v>
      </c>
      <c r="D277" s="399">
        <v>1</v>
      </c>
      <c r="E277" s="400" t="str">
        <f>IF(D277="","",VLOOKUP(D277,'списки участников'!A:K,3,FALSE))</f>
        <v>Хуснуллин Тимур</v>
      </c>
      <c r="F277" s="561" t="s">
        <v>773</v>
      </c>
      <c r="G277" s="561" t="s">
        <v>768</v>
      </c>
      <c r="H277" s="561" t="s">
        <v>789</v>
      </c>
      <c r="I277" s="561" t="s">
        <v>767</v>
      </c>
      <c r="J277" s="561" t="s">
        <v>809</v>
      </c>
      <c r="K277" s="563" t="s">
        <v>159</v>
      </c>
      <c r="L277" s="563" t="s">
        <v>774</v>
      </c>
      <c r="N277" s="438">
        <f aca="true" t="shared" si="44" ref="N277:R279">SIGN(F277)</f>
        <v>1</v>
      </c>
      <c r="O277" s="438">
        <f t="shared" si="44"/>
        <v>1</v>
      </c>
      <c r="P277" s="438">
        <f t="shared" si="44"/>
        <v>1</v>
      </c>
      <c r="Q277" s="438">
        <f t="shared" si="44"/>
        <v>1</v>
      </c>
      <c r="R277" s="438">
        <f t="shared" si="44"/>
        <v>1</v>
      </c>
      <c r="S277" s="438">
        <f>N277+O277+P277+Q277+R277</f>
        <v>5</v>
      </c>
    </row>
    <row r="278" spans="1:19" ht="13.5">
      <c r="A278" s="444">
        <v>16</v>
      </c>
      <c r="B278" s="397">
        <v>2</v>
      </c>
      <c r="C278" s="403" t="str">
        <f>IF(A278="","",VLOOKUP(A278,'списки участников'!A:I,3,FALSE))</f>
        <v>Галин Рамис</v>
      </c>
      <c r="D278" s="399">
        <v>41</v>
      </c>
      <c r="E278" s="403" t="str">
        <f>IF(D278="","",VLOOKUP(D278,'списки участников'!A:K,3,FALSE))</f>
        <v>Карпов Иван</v>
      </c>
      <c r="F278" s="561" t="s">
        <v>789</v>
      </c>
      <c r="G278" s="561" t="s">
        <v>773</v>
      </c>
      <c r="H278" s="561" t="s">
        <v>790</v>
      </c>
      <c r="I278" s="561"/>
      <c r="J278" s="561"/>
      <c r="K278" s="563" t="s">
        <v>145</v>
      </c>
      <c r="L278" s="563" t="s">
        <v>774</v>
      </c>
      <c r="N278" s="438">
        <f t="shared" si="44"/>
        <v>1</v>
      </c>
      <c r="O278" s="438">
        <f t="shared" si="44"/>
        <v>1</v>
      </c>
      <c r="P278" s="438">
        <f t="shared" si="44"/>
        <v>1</v>
      </c>
      <c r="Q278" s="438">
        <f t="shared" si="44"/>
        <v>0</v>
      </c>
      <c r="R278" s="438">
        <f t="shared" si="44"/>
        <v>0</v>
      </c>
      <c r="S278" s="438">
        <f>N278+O278+P278+Q278+R278</f>
        <v>3</v>
      </c>
    </row>
    <row r="279" spans="1:19" ht="13.5">
      <c r="A279" s="444">
        <v>42</v>
      </c>
      <c r="B279" s="404" t="s">
        <v>671</v>
      </c>
      <c r="C279" s="400" t="str">
        <f>IF(A279="","",VLOOKUP(A279,'списки участников'!A:I,3,FALSE))</f>
        <v>Емельянов Александр</v>
      </c>
      <c r="D279" s="399">
        <v>1</v>
      </c>
      <c r="E279" s="400" t="str">
        <f>IF(D279="","",VLOOKUP(D279,'списки участников'!A:K,3,FALSE))</f>
        <v>Хуснуллин Тимур</v>
      </c>
      <c r="F279" s="794" t="s">
        <v>789</v>
      </c>
      <c r="G279" s="794" t="s">
        <v>779</v>
      </c>
      <c r="H279" s="794" t="s">
        <v>768</v>
      </c>
      <c r="I279" s="794" t="s">
        <v>776</v>
      </c>
      <c r="J279" s="794"/>
      <c r="K279" s="794" t="s">
        <v>157</v>
      </c>
      <c r="L279" s="794" t="s">
        <v>774</v>
      </c>
      <c r="N279" s="438">
        <f t="shared" si="44"/>
        <v>1</v>
      </c>
      <c r="O279" s="438">
        <f t="shared" si="44"/>
        <v>1</v>
      </c>
      <c r="P279" s="438">
        <f t="shared" si="44"/>
        <v>1</v>
      </c>
      <c r="Q279" s="438">
        <f t="shared" si="44"/>
        <v>1</v>
      </c>
      <c r="R279" s="438">
        <f t="shared" si="44"/>
        <v>0</v>
      </c>
      <c r="S279" s="438">
        <f>N279+O279+P279+Q279+R279</f>
        <v>4</v>
      </c>
    </row>
    <row r="280" spans="1:19" ht="13.5">
      <c r="A280" s="444">
        <v>2</v>
      </c>
      <c r="B280" s="405" t="s">
        <v>672</v>
      </c>
      <c r="C280" s="403" t="str">
        <f>IF(A280="","",VLOOKUP(A280,'списки участников'!A:I,3,FALSE))</f>
        <v>Осипов Роман</v>
      </c>
      <c r="D280" s="399">
        <v>41</v>
      </c>
      <c r="E280" s="403" t="str">
        <f>IF(D280="","",VLOOKUP(D280,'списки участников'!A:K,3,FALSE))</f>
        <v>Карпов Иван</v>
      </c>
      <c r="F280" s="795"/>
      <c r="G280" s="795"/>
      <c r="H280" s="795"/>
      <c r="I280" s="795"/>
      <c r="J280" s="795"/>
      <c r="K280" s="795"/>
      <c r="L280" s="795"/>
      <c r="N280" s="438"/>
      <c r="O280" s="438"/>
      <c r="P280" s="438"/>
      <c r="Q280" s="438"/>
      <c r="R280" s="438"/>
      <c r="S280" s="438"/>
    </row>
    <row r="281" spans="1:19" ht="13.5">
      <c r="A281" s="444"/>
      <c r="B281" s="397">
        <v>1</v>
      </c>
      <c r="C281" s="400">
        <f>IF(A281="","",VLOOKUP(A281,'списки участников'!A:I,3,FALSE))</f>
      </c>
      <c r="D281" s="399"/>
      <c r="E281" s="403">
        <f>IF(D281="","",VLOOKUP(D281,'списки участников'!A:K,3,FALSE))</f>
      </c>
      <c r="F281" s="561"/>
      <c r="G281" s="561"/>
      <c r="H281" s="561"/>
      <c r="I281" s="561"/>
      <c r="J281" s="561"/>
      <c r="K281" s="563"/>
      <c r="L281" s="563"/>
      <c r="N281" s="438">
        <f aca="true" t="shared" si="45" ref="N281:R282">SIGN(F281)</f>
        <v>0</v>
      </c>
      <c r="O281" s="438">
        <f t="shared" si="45"/>
        <v>0</v>
      </c>
      <c r="P281" s="438">
        <f t="shared" si="45"/>
        <v>0</v>
      </c>
      <c r="Q281" s="438">
        <f t="shared" si="45"/>
        <v>0</v>
      </c>
      <c r="R281" s="438">
        <f t="shared" si="45"/>
        <v>0</v>
      </c>
      <c r="S281" s="438">
        <f>N281+O281+P281+Q281+R281</f>
        <v>0</v>
      </c>
    </row>
    <row r="282" spans="1:19" ht="14.25" thickBot="1">
      <c r="A282" s="444"/>
      <c r="B282" s="397">
        <v>2</v>
      </c>
      <c r="C282" s="403">
        <f>IF(A282="","",VLOOKUP(A282,'списки участников'!A:I,3,FALSE))</f>
      </c>
      <c r="D282" s="399"/>
      <c r="E282" s="403">
        <f>IF(D282="","",VLOOKUP(D282,'списки участников'!A:K,3,FALSE))</f>
      </c>
      <c r="F282" s="561"/>
      <c r="G282" s="561"/>
      <c r="H282" s="561"/>
      <c r="I282" s="561"/>
      <c r="J282" s="561"/>
      <c r="K282" s="563"/>
      <c r="L282" s="563"/>
      <c r="N282" s="438">
        <f t="shared" si="45"/>
        <v>0</v>
      </c>
      <c r="O282" s="438">
        <f t="shared" si="45"/>
        <v>0</v>
      </c>
      <c r="P282" s="438">
        <f t="shared" si="45"/>
        <v>0</v>
      </c>
      <c r="Q282" s="438">
        <f t="shared" si="45"/>
        <v>0</v>
      </c>
      <c r="R282" s="438">
        <f t="shared" si="45"/>
        <v>0</v>
      </c>
      <c r="S282" s="438">
        <f>N282+O282+P282+Q282+R282</f>
        <v>0</v>
      </c>
    </row>
    <row r="283" spans="3:12" ht="15.75" thickBot="1">
      <c r="C283" s="408" t="s">
        <v>674</v>
      </c>
      <c r="E283" s="393" t="s">
        <v>129</v>
      </c>
      <c r="I283" s="407" t="s">
        <v>673</v>
      </c>
      <c r="K283" s="564" t="s">
        <v>803</v>
      </c>
      <c r="L283" s="565" t="s">
        <v>145</v>
      </c>
    </row>
    <row r="284" spans="2:12" ht="15">
      <c r="B284" s="416"/>
      <c r="C284" s="417"/>
      <c r="D284" s="418"/>
      <c r="E284" s="419"/>
      <c r="F284" s="416"/>
      <c r="G284" s="416"/>
      <c r="H284" s="416"/>
      <c r="I284" s="416"/>
      <c r="J284" s="416"/>
      <c r="K284" s="416"/>
      <c r="L284" s="416"/>
    </row>
    <row r="285" spans="1:12" ht="15">
      <c r="A285" s="440"/>
      <c r="B285" s="388" t="s">
        <v>819</v>
      </c>
      <c r="C285" s="410"/>
      <c r="D285" s="413"/>
      <c r="E285" s="414"/>
      <c r="F285" s="415"/>
      <c r="G285" s="415"/>
      <c r="H285" s="415"/>
      <c r="I285" s="415"/>
      <c r="J285" s="415"/>
      <c r="K285" s="415"/>
      <c r="L285" s="415"/>
    </row>
    <row r="286" spans="1:12" ht="12.75">
      <c r="A286" s="444"/>
      <c r="B286" s="789" t="s">
        <v>665</v>
      </c>
      <c r="C286" s="391" t="s">
        <v>666</v>
      </c>
      <c r="D286" s="392"/>
      <c r="E286" s="391" t="s">
        <v>667</v>
      </c>
      <c r="F286" s="791" t="s">
        <v>668</v>
      </c>
      <c r="G286" s="792"/>
      <c r="H286" s="792"/>
      <c r="I286" s="792"/>
      <c r="J286" s="793"/>
      <c r="K286" s="791" t="s">
        <v>125</v>
      </c>
      <c r="L286" s="793"/>
    </row>
    <row r="287" spans="1:12" ht="15">
      <c r="A287" s="444"/>
      <c r="B287" s="790"/>
      <c r="C287" s="393" t="s">
        <v>135</v>
      </c>
      <c r="D287" s="394"/>
      <c r="E287" s="393" t="s">
        <v>804</v>
      </c>
      <c r="F287" s="395">
        <v>1</v>
      </c>
      <c r="G287" s="395">
        <v>2</v>
      </c>
      <c r="H287" s="395">
        <v>3</v>
      </c>
      <c r="I287" s="395">
        <v>4</v>
      </c>
      <c r="J287" s="395">
        <v>5</v>
      </c>
      <c r="K287" s="395" t="s">
        <v>669</v>
      </c>
      <c r="L287" s="395" t="s">
        <v>670</v>
      </c>
    </row>
    <row r="288" spans="1:19" ht="13.5">
      <c r="A288" s="444">
        <v>14</v>
      </c>
      <c r="B288" s="397">
        <v>1</v>
      </c>
      <c r="C288" s="400" t="str">
        <f>IF(A288="","",VLOOKUP(A288,'списки участников'!A:I,3,FALSE))</f>
        <v>Кустов Дмитрий</v>
      </c>
      <c r="D288" s="399">
        <v>33</v>
      </c>
      <c r="E288" s="400" t="str">
        <f>IF(D288="","",VLOOKUP(D288,'списки участников'!A:K,3,FALSE))</f>
        <v>Балобанов Владислав</v>
      </c>
      <c r="F288" s="561" t="s">
        <v>799</v>
      </c>
      <c r="G288" s="561" t="s">
        <v>764</v>
      </c>
      <c r="H288" s="561" t="s">
        <v>794</v>
      </c>
      <c r="I288" s="561" t="s">
        <v>797</v>
      </c>
      <c r="J288" s="561"/>
      <c r="K288" s="563" t="s">
        <v>157</v>
      </c>
      <c r="L288" s="563" t="s">
        <v>774</v>
      </c>
      <c r="N288" s="438">
        <f aca="true" t="shared" si="46" ref="N288:R290">SIGN(F288)</f>
        <v>1</v>
      </c>
      <c r="O288" s="438">
        <f t="shared" si="46"/>
        <v>1</v>
      </c>
      <c r="P288" s="438">
        <f t="shared" si="46"/>
        <v>1</v>
      </c>
      <c r="Q288" s="438">
        <f t="shared" si="46"/>
        <v>1</v>
      </c>
      <c r="R288" s="438">
        <f t="shared" si="46"/>
        <v>0</v>
      </c>
      <c r="S288" s="438">
        <f>N288+O288+P288+Q288+R288</f>
        <v>4</v>
      </c>
    </row>
    <row r="289" spans="1:19" ht="13.5">
      <c r="A289" s="444">
        <v>43</v>
      </c>
      <c r="B289" s="397">
        <v>2</v>
      </c>
      <c r="C289" s="403" t="str">
        <f>IF(A289="","",VLOOKUP(A289,'списки участников'!A:I,3,FALSE))</f>
        <v>Сухарников Никита</v>
      </c>
      <c r="D289" s="399">
        <v>45</v>
      </c>
      <c r="E289" s="403" t="str">
        <f>IF(D289="","",VLOOKUP(D289,'списки участников'!A:K,3,FALSE))</f>
        <v>Перевозчиков Никита</v>
      </c>
      <c r="F289" s="561" t="s">
        <v>779</v>
      </c>
      <c r="G289" s="561" t="s">
        <v>791</v>
      </c>
      <c r="H289" s="561" t="s">
        <v>809</v>
      </c>
      <c r="I289" s="561"/>
      <c r="J289" s="561"/>
      <c r="K289" s="563" t="s">
        <v>145</v>
      </c>
      <c r="L289" s="563" t="s">
        <v>774</v>
      </c>
      <c r="N289" s="438">
        <f t="shared" si="46"/>
        <v>1</v>
      </c>
      <c r="O289" s="438">
        <f t="shared" si="46"/>
        <v>1</v>
      </c>
      <c r="P289" s="438">
        <f t="shared" si="46"/>
        <v>1</v>
      </c>
      <c r="Q289" s="438">
        <f t="shared" si="46"/>
        <v>0</v>
      </c>
      <c r="R289" s="438">
        <f t="shared" si="46"/>
        <v>0</v>
      </c>
      <c r="S289" s="438">
        <f>N289+O289+P289+Q289+R289</f>
        <v>3</v>
      </c>
    </row>
    <row r="290" spans="1:19" ht="13.5">
      <c r="A290" s="444">
        <v>14</v>
      </c>
      <c r="B290" s="404" t="s">
        <v>671</v>
      </c>
      <c r="C290" s="400" t="str">
        <f>IF(A290="","",VLOOKUP(A290,'списки участников'!A:I,3,FALSE))</f>
        <v>Кустов Дмитрий</v>
      </c>
      <c r="D290" s="399">
        <v>33</v>
      </c>
      <c r="E290" s="400" t="str">
        <f>IF(D290="","",VLOOKUP(D290,'списки участников'!A:K,3,FALSE))</f>
        <v>Балобанов Владислав</v>
      </c>
      <c r="F290" s="794" t="s">
        <v>800</v>
      </c>
      <c r="G290" s="794" t="s">
        <v>811</v>
      </c>
      <c r="H290" s="794" t="s">
        <v>799</v>
      </c>
      <c r="I290" s="794" t="s">
        <v>773</v>
      </c>
      <c r="J290" s="794"/>
      <c r="K290" s="794" t="s">
        <v>157</v>
      </c>
      <c r="L290" s="794" t="s">
        <v>774</v>
      </c>
      <c r="N290" s="438">
        <f t="shared" si="46"/>
        <v>1</v>
      </c>
      <c r="O290" s="438">
        <f t="shared" si="46"/>
        <v>1</v>
      </c>
      <c r="P290" s="438">
        <f t="shared" si="46"/>
        <v>1</v>
      </c>
      <c r="Q290" s="438">
        <f t="shared" si="46"/>
        <v>1</v>
      </c>
      <c r="R290" s="438">
        <f t="shared" si="46"/>
        <v>0</v>
      </c>
      <c r="S290" s="438">
        <f>N290+O290+P290+Q290+R290</f>
        <v>4</v>
      </c>
    </row>
    <row r="291" spans="1:19" ht="13.5">
      <c r="A291" s="444">
        <v>43</v>
      </c>
      <c r="B291" s="405" t="s">
        <v>672</v>
      </c>
      <c r="C291" s="403" t="str">
        <f>IF(A291="","",VLOOKUP(A291,'списки участников'!A:I,3,FALSE))</f>
        <v>Сухарников Никита</v>
      </c>
      <c r="D291" s="399">
        <v>45</v>
      </c>
      <c r="E291" s="403" t="str">
        <f>IF(D291="","",VLOOKUP(D291,'списки участников'!A:K,3,FALSE))</f>
        <v>Перевозчиков Никита</v>
      </c>
      <c r="F291" s="795"/>
      <c r="G291" s="795"/>
      <c r="H291" s="795"/>
      <c r="I291" s="795"/>
      <c r="J291" s="795"/>
      <c r="K291" s="795"/>
      <c r="L291" s="795"/>
      <c r="N291" s="438"/>
      <c r="O291" s="438"/>
      <c r="P291" s="438"/>
      <c r="Q291" s="438"/>
      <c r="R291" s="438"/>
      <c r="S291" s="438"/>
    </row>
    <row r="292" spans="1:19" ht="13.5">
      <c r="A292" s="444"/>
      <c r="B292" s="397">
        <v>1</v>
      </c>
      <c r="C292" s="400">
        <f>IF(A292="","",VLOOKUP(A292,'списки участников'!A:I,3,FALSE))</f>
      </c>
      <c r="D292" s="399"/>
      <c r="E292" s="403">
        <f>IF(D292="","",VLOOKUP(D292,'списки участников'!A:K,3,FALSE))</f>
      </c>
      <c r="F292" s="561"/>
      <c r="G292" s="561"/>
      <c r="H292" s="561"/>
      <c r="I292" s="561"/>
      <c r="J292" s="561"/>
      <c r="K292" s="563"/>
      <c r="L292" s="563"/>
      <c r="N292" s="438">
        <f aca="true" t="shared" si="47" ref="N292:R293">SIGN(F292)</f>
        <v>0</v>
      </c>
      <c r="O292" s="438">
        <f t="shared" si="47"/>
        <v>0</v>
      </c>
      <c r="P292" s="438">
        <f t="shared" si="47"/>
        <v>0</v>
      </c>
      <c r="Q292" s="438">
        <f t="shared" si="47"/>
        <v>0</v>
      </c>
      <c r="R292" s="438">
        <f t="shared" si="47"/>
        <v>0</v>
      </c>
      <c r="S292" s="438">
        <f>N292+O292+P292+Q292+R292</f>
        <v>0</v>
      </c>
    </row>
    <row r="293" spans="1:19" ht="14.25" thickBot="1">
      <c r="A293" s="444"/>
      <c r="B293" s="397">
        <v>2</v>
      </c>
      <c r="C293" s="403">
        <f>IF(A293="","",VLOOKUP(A293,'списки участников'!A:I,3,FALSE))</f>
      </c>
      <c r="D293" s="399"/>
      <c r="E293" s="403">
        <f>IF(D293="","",VLOOKUP(D293,'списки участников'!A:K,3,FALSE))</f>
      </c>
      <c r="F293" s="561"/>
      <c r="G293" s="561"/>
      <c r="H293" s="561"/>
      <c r="I293" s="561"/>
      <c r="J293" s="561"/>
      <c r="K293" s="563"/>
      <c r="L293" s="563"/>
      <c r="N293" s="438">
        <f t="shared" si="47"/>
        <v>0</v>
      </c>
      <c r="O293" s="438">
        <f t="shared" si="47"/>
        <v>0</v>
      </c>
      <c r="P293" s="438">
        <f t="shared" si="47"/>
        <v>0</v>
      </c>
      <c r="Q293" s="438">
        <f t="shared" si="47"/>
        <v>0</v>
      </c>
      <c r="R293" s="438">
        <f t="shared" si="47"/>
        <v>0</v>
      </c>
      <c r="S293" s="438">
        <f>N293+O293+P293+Q293+R293</f>
        <v>0</v>
      </c>
    </row>
    <row r="294" spans="3:12" ht="15.75" thickBot="1">
      <c r="C294" s="408" t="s">
        <v>674</v>
      </c>
      <c r="E294" s="393" t="s">
        <v>804</v>
      </c>
      <c r="I294" s="407" t="s">
        <v>673</v>
      </c>
      <c r="K294" s="564" t="s">
        <v>801</v>
      </c>
      <c r="L294" s="565" t="s">
        <v>145</v>
      </c>
    </row>
    <row r="295" spans="2:12" ht="15">
      <c r="B295" s="416"/>
      <c r="C295" s="417"/>
      <c r="D295" s="418"/>
      <c r="E295" s="419"/>
      <c r="F295" s="416"/>
      <c r="G295" s="416"/>
      <c r="H295" s="416"/>
      <c r="I295" s="416"/>
      <c r="J295" s="416"/>
      <c r="K295" s="416"/>
      <c r="L295" s="416"/>
    </row>
    <row r="296" spans="1:12" ht="15">
      <c r="A296" s="440"/>
      <c r="B296" s="388" t="s">
        <v>818</v>
      </c>
      <c r="C296" s="410"/>
      <c r="D296" s="413"/>
      <c r="E296" s="414"/>
      <c r="F296" s="415"/>
      <c r="G296" s="415"/>
      <c r="H296" s="415"/>
      <c r="I296" s="415"/>
      <c r="J296" s="415"/>
      <c r="K296" s="415"/>
      <c r="L296" s="415"/>
    </row>
    <row r="297" spans="1:12" ht="12.75">
      <c r="A297" s="444"/>
      <c r="B297" s="789" t="s">
        <v>665</v>
      </c>
      <c r="C297" s="391" t="s">
        <v>666</v>
      </c>
      <c r="D297" s="392"/>
      <c r="E297" s="391" t="s">
        <v>667</v>
      </c>
      <c r="F297" s="791" t="s">
        <v>668</v>
      </c>
      <c r="G297" s="792"/>
      <c r="H297" s="792"/>
      <c r="I297" s="792"/>
      <c r="J297" s="793"/>
      <c r="K297" s="791" t="s">
        <v>125</v>
      </c>
      <c r="L297" s="793"/>
    </row>
    <row r="298" spans="1:12" ht="15">
      <c r="A298" s="444"/>
      <c r="B298" s="790"/>
      <c r="C298" s="393" t="s">
        <v>137</v>
      </c>
      <c r="D298" s="394"/>
      <c r="E298" s="393" t="s">
        <v>788</v>
      </c>
      <c r="F298" s="395">
        <v>1</v>
      </c>
      <c r="G298" s="395">
        <v>2</v>
      </c>
      <c r="H298" s="395">
        <v>3</v>
      </c>
      <c r="I298" s="395">
        <v>4</v>
      </c>
      <c r="J298" s="395">
        <v>5</v>
      </c>
      <c r="K298" s="395" t="s">
        <v>669</v>
      </c>
      <c r="L298" s="395" t="s">
        <v>670</v>
      </c>
    </row>
    <row r="299" spans="1:19" ht="13.5">
      <c r="A299" s="444">
        <v>35</v>
      </c>
      <c r="B299" s="397">
        <v>1</v>
      </c>
      <c r="C299" s="400" t="str">
        <f>IF(A299="","",VLOOKUP(A299,'списки участников'!A:I,3,FALSE))</f>
        <v>Бадалян Саргис</v>
      </c>
      <c r="D299" s="399">
        <v>16</v>
      </c>
      <c r="E299" s="400" t="str">
        <f>IF(D299="","",VLOOKUP(D299,'списки участников'!A:K,3,FALSE))</f>
        <v>Галин Рамис</v>
      </c>
      <c r="F299" s="561" t="s">
        <v>793</v>
      </c>
      <c r="G299" s="561" t="s">
        <v>765</v>
      </c>
      <c r="H299" s="561" t="s">
        <v>766</v>
      </c>
      <c r="I299" s="561"/>
      <c r="J299" s="561"/>
      <c r="K299" s="563" t="s">
        <v>145</v>
      </c>
      <c r="L299" s="563" t="s">
        <v>774</v>
      </c>
      <c r="N299" s="438">
        <f aca="true" t="shared" si="48" ref="N299:R301">SIGN(F299)</f>
        <v>1</v>
      </c>
      <c r="O299" s="438">
        <f t="shared" si="48"/>
        <v>1</v>
      </c>
      <c r="P299" s="438">
        <f t="shared" si="48"/>
        <v>1</v>
      </c>
      <c r="Q299" s="438">
        <f t="shared" si="48"/>
        <v>0</v>
      </c>
      <c r="R299" s="438">
        <f t="shared" si="48"/>
        <v>0</v>
      </c>
      <c r="S299" s="438">
        <f>N299+O299+P299+Q299+R299</f>
        <v>3</v>
      </c>
    </row>
    <row r="300" spans="1:19" ht="13.5">
      <c r="A300" s="444">
        <v>23</v>
      </c>
      <c r="B300" s="397">
        <v>2</v>
      </c>
      <c r="C300" s="403" t="str">
        <f>IF(A300="","",VLOOKUP(A300,'списки участников'!A:I,3,FALSE))</f>
        <v>Коваленко Иван</v>
      </c>
      <c r="D300" s="399">
        <v>42</v>
      </c>
      <c r="E300" s="403" t="str">
        <f>IF(D300="","",VLOOKUP(D300,'списки участников'!A:K,3,FALSE))</f>
        <v>Емельянов Александр</v>
      </c>
      <c r="F300" s="561" t="s">
        <v>777</v>
      </c>
      <c r="G300" s="561" t="s">
        <v>799</v>
      </c>
      <c r="H300" s="561" t="s">
        <v>764</v>
      </c>
      <c r="I300" s="561"/>
      <c r="J300" s="561"/>
      <c r="K300" s="563" t="s">
        <v>145</v>
      </c>
      <c r="L300" s="563" t="s">
        <v>774</v>
      </c>
      <c r="N300" s="438">
        <f t="shared" si="48"/>
        <v>1</v>
      </c>
      <c r="O300" s="438">
        <f t="shared" si="48"/>
        <v>1</v>
      </c>
      <c r="P300" s="438">
        <f t="shared" si="48"/>
        <v>1</v>
      </c>
      <c r="Q300" s="438">
        <f t="shared" si="48"/>
        <v>0</v>
      </c>
      <c r="R300" s="438">
        <f t="shared" si="48"/>
        <v>0</v>
      </c>
      <c r="S300" s="438">
        <f>N300+O300+P300+Q300+R300</f>
        <v>3</v>
      </c>
    </row>
    <row r="301" spans="1:19" ht="13.5">
      <c r="A301" s="444">
        <v>35</v>
      </c>
      <c r="B301" s="404" t="s">
        <v>671</v>
      </c>
      <c r="C301" s="400" t="str">
        <f>IF(A301="","",VLOOKUP(A301,'списки участников'!A:I,3,FALSE))</f>
        <v>Бадалян Саргис</v>
      </c>
      <c r="D301" s="399">
        <v>42</v>
      </c>
      <c r="E301" s="400" t="str">
        <f>IF(D301="","",VLOOKUP(D301,'списки участников'!A:K,3,FALSE))</f>
        <v>Емельянов Александр</v>
      </c>
      <c r="F301" s="794" t="s">
        <v>768</v>
      </c>
      <c r="G301" s="794" t="s">
        <v>797</v>
      </c>
      <c r="H301" s="794" t="s">
        <v>767</v>
      </c>
      <c r="I301" s="794" t="s">
        <v>769</v>
      </c>
      <c r="J301" s="794"/>
      <c r="K301" s="794" t="s">
        <v>653</v>
      </c>
      <c r="L301" s="794" t="s">
        <v>763</v>
      </c>
      <c r="N301" s="438">
        <f t="shared" si="48"/>
        <v>1</v>
      </c>
      <c r="O301" s="438">
        <f t="shared" si="48"/>
        <v>1</v>
      </c>
      <c r="P301" s="438">
        <f t="shared" si="48"/>
        <v>1</v>
      </c>
      <c r="Q301" s="438">
        <f t="shared" si="48"/>
        <v>1</v>
      </c>
      <c r="R301" s="438">
        <f t="shared" si="48"/>
        <v>0</v>
      </c>
      <c r="S301" s="438">
        <f>N301+O301+P301+Q301+R301</f>
        <v>4</v>
      </c>
    </row>
    <row r="302" spans="1:19" ht="13.5">
      <c r="A302" s="444">
        <v>23</v>
      </c>
      <c r="B302" s="405" t="s">
        <v>672</v>
      </c>
      <c r="C302" s="403" t="str">
        <f>IF(A302="","",VLOOKUP(A302,'списки участников'!A:I,3,FALSE))</f>
        <v>Коваленко Иван</v>
      </c>
      <c r="D302" s="399">
        <v>2</v>
      </c>
      <c r="E302" s="403" t="str">
        <f>IF(D302="","",VLOOKUP(D302,'списки участников'!A:K,3,FALSE))</f>
        <v>Осипов Роман</v>
      </c>
      <c r="F302" s="795"/>
      <c r="G302" s="795"/>
      <c r="H302" s="795"/>
      <c r="I302" s="795"/>
      <c r="J302" s="795"/>
      <c r="K302" s="795"/>
      <c r="L302" s="795"/>
      <c r="N302" s="438"/>
      <c r="O302" s="438"/>
      <c r="P302" s="438"/>
      <c r="Q302" s="438"/>
      <c r="R302" s="438"/>
      <c r="S302" s="438"/>
    </row>
    <row r="303" spans="1:19" ht="13.5">
      <c r="A303" s="444"/>
      <c r="B303" s="397">
        <v>1</v>
      </c>
      <c r="C303" s="400">
        <f>IF(A303="","",VLOOKUP(A303,'списки участников'!A:I,3,FALSE))</f>
      </c>
      <c r="D303" s="399"/>
      <c r="E303" s="403">
        <f>IF(D303="","",VLOOKUP(D303,'списки участников'!A:K,3,FALSE))</f>
      </c>
      <c r="F303" s="561" t="s">
        <v>793</v>
      </c>
      <c r="G303" s="561" t="s">
        <v>764</v>
      </c>
      <c r="H303" s="561" t="s">
        <v>805</v>
      </c>
      <c r="I303" s="561" t="s">
        <v>767</v>
      </c>
      <c r="J303" s="561" t="s">
        <v>789</v>
      </c>
      <c r="K303" s="563" t="s">
        <v>159</v>
      </c>
      <c r="L303" s="563" t="s">
        <v>774</v>
      </c>
      <c r="N303" s="438">
        <f aca="true" t="shared" si="49" ref="N303:R304">SIGN(F303)</f>
        <v>1</v>
      </c>
      <c r="O303" s="438">
        <f t="shared" si="49"/>
        <v>1</v>
      </c>
      <c r="P303" s="438">
        <f t="shared" si="49"/>
        <v>1</v>
      </c>
      <c r="Q303" s="438">
        <f t="shared" si="49"/>
        <v>1</v>
      </c>
      <c r="R303" s="438">
        <f t="shared" si="49"/>
        <v>1</v>
      </c>
      <c r="S303" s="438">
        <f>N303+O303+P303+Q303+R303</f>
        <v>5</v>
      </c>
    </row>
    <row r="304" spans="1:19" ht="14.25" thickBot="1">
      <c r="A304" s="444"/>
      <c r="B304" s="397">
        <v>2</v>
      </c>
      <c r="C304" s="403">
        <f>IF(A304="","",VLOOKUP(A304,'списки участников'!A:I,3,FALSE))</f>
      </c>
      <c r="D304" s="399"/>
      <c r="E304" s="403">
        <f>IF(D304="","",VLOOKUP(D304,'списки участников'!A:K,3,FALSE))</f>
      </c>
      <c r="F304" s="561" t="s">
        <v>765</v>
      </c>
      <c r="G304" s="561" t="s">
        <v>794</v>
      </c>
      <c r="H304" s="561" t="s">
        <v>769</v>
      </c>
      <c r="I304" s="561"/>
      <c r="J304" s="561"/>
      <c r="K304" s="563" t="s">
        <v>654</v>
      </c>
      <c r="L304" s="563" t="s">
        <v>763</v>
      </c>
      <c r="N304" s="438">
        <f t="shared" si="49"/>
        <v>1</v>
      </c>
      <c r="O304" s="438">
        <f t="shared" si="49"/>
        <v>1</v>
      </c>
      <c r="P304" s="438">
        <f t="shared" si="49"/>
        <v>1</v>
      </c>
      <c r="Q304" s="438">
        <f t="shared" si="49"/>
        <v>0</v>
      </c>
      <c r="R304" s="438">
        <f t="shared" si="49"/>
        <v>0</v>
      </c>
      <c r="S304" s="438">
        <f>N304+O304+P304+Q304+R304</f>
        <v>3</v>
      </c>
    </row>
    <row r="305" spans="3:12" ht="15.75" thickBot="1">
      <c r="C305" s="408" t="s">
        <v>674</v>
      </c>
      <c r="E305" s="393" t="s">
        <v>137</v>
      </c>
      <c r="I305" s="407" t="s">
        <v>673</v>
      </c>
      <c r="K305" s="564" t="s">
        <v>803</v>
      </c>
      <c r="L305" s="565" t="s">
        <v>145</v>
      </c>
    </row>
    <row r="306" spans="2:12" ht="15">
      <c r="B306" s="416"/>
      <c r="C306" s="417"/>
      <c r="D306" s="418"/>
      <c r="E306" s="419"/>
      <c r="F306" s="416"/>
      <c r="G306" s="416"/>
      <c r="H306" s="416"/>
      <c r="I306" s="416"/>
      <c r="J306" s="416"/>
      <c r="K306" s="416"/>
      <c r="L306" s="416"/>
    </row>
    <row r="307" spans="2:12" ht="15">
      <c r="B307" s="416"/>
      <c r="C307" s="417" t="s">
        <v>822</v>
      </c>
      <c r="D307" s="420"/>
      <c r="E307" s="417"/>
      <c r="F307" s="421"/>
      <c r="G307" s="422" t="s">
        <v>54</v>
      </c>
      <c r="H307" s="422"/>
      <c r="I307" s="416"/>
      <c r="J307" s="416"/>
      <c r="K307" s="416"/>
      <c r="L307" s="416"/>
    </row>
    <row r="308" spans="2:12" ht="14.25">
      <c r="B308" s="423"/>
      <c r="C308" s="424"/>
      <c r="D308" s="411"/>
      <c r="E308" s="424"/>
      <c r="F308" s="416"/>
      <c r="G308" s="416"/>
      <c r="H308" s="416"/>
      <c r="I308" s="416"/>
      <c r="J308" s="416"/>
      <c r="K308" s="416"/>
      <c r="L308" s="416"/>
    </row>
    <row r="309" spans="2:12" ht="13.5">
      <c r="B309" s="425"/>
      <c r="C309" s="417" t="s">
        <v>823</v>
      </c>
      <c r="D309" s="417"/>
      <c r="E309" s="417"/>
      <c r="F309" s="417" t="s">
        <v>55</v>
      </c>
      <c r="G309" s="417"/>
      <c r="H309" s="426"/>
      <c r="I309" s="426"/>
      <c r="J309" s="426"/>
      <c r="K309" s="426"/>
      <c r="L309" s="426"/>
    </row>
    <row r="310" spans="1:12" ht="15">
      <c r="A310" s="440">
        <v>89</v>
      </c>
      <c r="B310" s="425"/>
      <c r="C310" s="410"/>
      <c r="D310" s="413"/>
      <c r="E310" s="410"/>
      <c r="F310" s="415"/>
      <c r="G310" s="415"/>
      <c r="H310" s="415"/>
      <c r="I310" s="415"/>
      <c r="J310" s="415"/>
      <c r="K310" s="415"/>
      <c r="L310" s="415"/>
    </row>
    <row r="311" spans="1:19" ht="13.5">
      <c r="A311" s="444">
        <v>41</v>
      </c>
      <c r="B311" s="427"/>
      <c r="C311" s="428"/>
      <c r="D311" s="429"/>
      <c r="E311" s="430"/>
      <c r="F311" s="422"/>
      <c r="G311" s="422"/>
      <c r="H311" s="422"/>
      <c r="I311" s="422"/>
      <c r="J311" s="422"/>
      <c r="K311" s="414"/>
      <c r="L311" s="414"/>
      <c r="N311" s="438">
        <f aca="true" t="shared" si="50" ref="N311:R314">SIGN(F311)</f>
        <v>0</v>
      </c>
      <c r="O311" s="438">
        <f t="shared" si="50"/>
        <v>0</v>
      </c>
      <c r="P311" s="438">
        <f t="shared" si="50"/>
        <v>0</v>
      </c>
      <c r="Q311" s="438">
        <f t="shared" si="50"/>
        <v>0</v>
      </c>
      <c r="R311" s="438">
        <f t="shared" si="50"/>
        <v>0</v>
      </c>
      <c r="S311" s="438">
        <f>N311+O311+P311+Q311+R311</f>
        <v>0</v>
      </c>
    </row>
    <row r="312" spans="1:19" ht="13.5">
      <c r="A312" s="444">
        <v>43</v>
      </c>
      <c r="B312" s="427"/>
      <c r="C312" s="428"/>
      <c r="D312" s="429"/>
      <c r="E312" s="430"/>
      <c r="F312" s="422"/>
      <c r="G312" s="422"/>
      <c r="H312" s="422"/>
      <c r="I312" s="422"/>
      <c r="J312" s="422"/>
      <c r="K312" s="414"/>
      <c r="L312" s="414"/>
      <c r="N312" s="438">
        <f t="shared" si="50"/>
        <v>0</v>
      </c>
      <c r="O312" s="438">
        <f t="shared" si="50"/>
        <v>0</v>
      </c>
      <c r="P312" s="438">
        <f t="shared" si="50"/>
        <v>0</v>
      </c>
      <c r="Q312" s="438">
        <f t="shared" si="50"/>
        <v>0</v>
      </c>
      <c r="R312" s="438">
        <f t="shared" si="50"/>
        <v>0</v>
      </c>
      <c r="S312" s="438">
        <f>N312+O312+P312+Q312+R312</f>
        <v>0</v>
      </c>
    </row>
    <row r="313" spans="1:19" ht="13.5">
      <c r="A313" s="444">
        <v>42</v>
      </c>
      <c r="B313" s="427"/>
      <c r="C313" s="428"/>
      <c r="D313" s="429"/>
      <c r="E313" s="430"/>
      <c r="F313" s="422"/>
      <c r="G313" s="422"/>
      <c r="H313" s="422"/>
      <c r="I313" s="422"/>
      <c r="J313" s="422"/>
      <c r="K313" s="414"/>
      <c r="L313" s="414"/>
      <c r="N313" s="438">
        <f t="shared" si="50"/>
        <v>0</v>
      </c>
      <c r="O313" s="438">
        <f t="shared" si="50"/>
        <v>0</v>
      </c>
      <c r="P313" s="438">
        <f t="shared" si="50"/>
        <v>0</v>
      </c>
      <c r="Q313" s="438">
        <f t="shared" si="50"/>
        <v>0</v>
      </c>
      <c r="R313" s="438">
        <f t="shared" si="50"/>
        <v>0</v>
      </c>
      <c r="S313" s="438">
        <f>N313+O313+P313+Q313+R313</f>
        <v>0</v>
      </c>
    </row>
    <row r="314" spans="1:19" ht="13.5">
      <c r="A314" s="444">
        <v>41</v>
      </c>
      <c r="B314" s="427"/>
      <c r="C314" s="428"/>
      <c r="D314" s="429"/>
      <c r="E314" s="430"/>
      <c r="F314" s="431"/>
      <c r="G314" s="431"/>
      <c r="H314" s="431"/>
      <c r="I314" s="431"/>
      <c r="J314" s="431"/>
      <c r="K314" s="431"/>
      <c r="L314" s="431"/>
      <c r="N314" s="438">
        <f t="shared" si="50"/>
        <v>0</v>
      </c>
      <c r="O314" s="438">
        <f t="shared" si="50"/>
        <v>0</v>
      </c>
      <c r="P314" s="438">
        <f t="shared" si="50"/>
        <v>0</v>
      </c>
      <c r="Q314" s="438">
        <f t="shared" si="50"/>
        <v>0</v>
      </c>
      <c r="R314" s="438">
        <f t="shared" si="50"/>
        <v>0</v>
      </c>
      <c r="S314" s="438">
        <f>N314+O314+P314+Q314+R314</f>
        <v>0</v>
      </c>
    </row>
    <row r="315" spans="1:19" ht="13.5">
      <c r="A315" s="444">
        <v>42</v>
      </c>
      <c r="B315" s="427"/>
      <c r="C315" s="428"/>
      <c r="D315" s="429"/>
      <c r="E315" s="430"/>
      <c r="F315" s="431"/>
      <c r="G315" s="431"/>
      <c r="H315" s="431"/>
      <c r="I315" s="431"/>
      <c r="J315" s="431"/>
      <c r="K315" s="431"/>
      <c r="L315" s="431"/>
      <c r="N315" s="438"/>
      <c r="O315" s="438"/>
      <c r="P315" s="438"/>
      <c r="Q315" s="438"/>
      <c r="R315" s="438"/>
      <c r="S315" s="438"/>
    </row>
    <row r="316" spans="1:19" ht="13.5">
      <c r="A316" s="444">
        <v>41</v>
      </c>
      <c r="B316" s="427"/>
      <c r="C316" s="428"/>
      <c r="D316" s="429"/>
      <c r="E316" s="430"/>
      <c r="F316" s="422"/>
      <c r="G316" s="422"/>
      <c r="H316" s="422"/>
      <c r="I316" s="422"/>
      <c r="J316" s="422"/>
      <c r="K316" s="414"/>
      <c r="L316" s="414"/>
      <c r="N316" s="438">
        <f aca="true" t="shared" si="51" ref="N316:R318">SIGN(F316)</f>
        <v>0</v>
      </c>
      <c r="O316" s="438">
        <f t="shared" si="51"/>
        <v>0</v>
      </c>
      <c r="P316" s="438">
        <f t="shared" si="51"/>
        <v>0</v>
      </c>
      <c r="Q316" s="438">
        <f t="shared" si="51"/>
        <v>0</v>
      </c>
      <c r="R316" s="438">
        <f t="shared" si="51"/>
        <v>0</v>
      </c>
      <c r="S316" s="438">
        <f>N316+O316+P316+Q316+R316</f>
        <v>0</v>
      </c>
    </row>
    <row r="317" spans="1:19" ht="13.5">
      <c r="A317" s="444">
        <v>42</v>
      </c>
      <c r="B317" s="427"/>
      <c r="C317" s="428"/>
      <c r="D317" s="429"/>
      <c r="E317" s="430"/>
      <c r="F317" s="422"/>
      <c r="G317" s="422"/>
      <c r="H317" s="422"/>
      <c r="I317" s="422"/>
      <c r="J317" s="422"/>
      <c r="K317" s="414"/>
      <c r="L317" s="414"/>
      <c r="N317" s="438">
        <f t="shared" si="51"/>
        <v>0</v>
      </c>
      <c r="O317" s="438">
        <f t="shared" si="51"/>
        <v>0</v>
      </c>
      <c r="P317" s="438">
        <f t="shared" si="51"/>
        <v>0</v>
      </c>
      <c r="Q317" s="438">
        <f t="shared" si="51"/>
        <v>0</v>
      </c>
      <c r="R317" s="438">
        <f t="shared" si="51"/>
        <v>0</v>
      </c>
      <c r="S317" s="438">
        <f>N317+O317+P317+Q317+R317</f>
        <v>0</v>
      </c>
    </row>
    <row r="318" spans="1:19" ht="13.5">
      <c r="A318" s="444">
        <v>43</v>
      </c>
      <c r="B318" s="427"/>
      <c r="C318" s="428"/>
      <c r="D318" s="429"/>
      <c r="E318" s="430"/>
      <c r="F318" s="422"/>
      <c r="G318" s="422"/>
      <c r="H318" s="422"/>
      <c r="I318" s="422"/>
      <c r="J318" s="422"/>
      <c r="K318" s="414"/>
      <c r="L318" s="414"/>
      <c r="N318" s="438">
        <f t="shared" si="51"/>
        <v>0</v>
      </c>
      <c r="O318" s="438">
        <f t="shared" si="51"/>
        <v>0</v>
      </c>
      <c r="P318" s="438">
        <f t="shared" si="51"/>
        <v>0</v>
      </c>
      <c r="Q318" s="438">
        <f t="shared" si="51"/>
        <v>0</v>
      </c>
      <c r="R318" s="438">
        <f t="shared" si="51"/>
        <v>0</v>
      </c>
      <c r="S318" s="438">
        <f>N318+O318+P318+Q318+R318</f>
        <v>0</v>
      </c>
    </row>
    <row r="319" spans="2:12" ht="12.75">
      <c r="B319" s="416"/>
      <c r="C319" s="424"/>
      <c r="D319" s="411"/>
      <c r="E319" s="424"/>
      <c r="F319" s="416"/>
      <c r="G319" s="416"/>
      <c r="H319" s="416"/>
      <c r="I319" s="432"/>
      <c r="J319" s="416"/>
      <c r="K319" s="411"/>
      <c r="L319" s="411"/>
    </row>
    <row r="320" spans="2:12" ht="15">
      <c r="B320" s="416"/>
      <c r="C320" s="417"/>
      <c r="D320" s="418"/>
      <c r="E320" s="419"/>
      <c r="F320" s="416"/>
      <c r="G320" s="416"/>
      <c r="H320" s="416"/>
      <c r="I320" s="416"/>
      <c r="J320" s="416"/>
      <c r="K320" s="416"/>
      <c r="L320" s="416"/>
    </row>
    <row r="321" spans="2:12" ht="15">
      <c r="B321" s="416"/>
      <c r="C321" s="417"/>
      <c r="D321" s="420"/>
      <c r="E321" s="419"/>
      <c r="F321" s="416"/>
      <c r="G321" s="416"/>
      <c r="H321" s="416"/>
      <c r="I321" s="416"/>
      <c r="J321" s="416"/>
      <c r="K321" s="416"/>
      <c r="L321" s="416"/>
    </row>
    <row r="322" spans="2:12" ht="14.25">
      <c r="B322" s="423"/>
      <c r="C322" s="424"/>
      <c r="D322" s="411"/>
      <c r="E322" s="424"/>
      <c r="F322" s="416"/>
      <c r="G322" s="416"/>
      <c r="H322" s="416"/>
      <c r="I322" s="416"/>
      <c r="J322" s="416"/>
      <c r="K322" s="416"/>
      <c r="L322" s="416"/>
    </row>
    <row r="323" spans="2:12" ht="12.75">
      <c r="B323" s="425"/>
      <c r="C323" s="415"/>
      <c r="D323" s="433"/>
      <c r="E323" s="415"/>
      <c r="F323" s="426"/>
      <c r="G323" s="426"/>
      <c r="H323" s="426"/>
      <c r="I323" s="426"/>
      <c r="J323" s="426"/>
      <c r="K323" s="426"/>
      <c r="L323" s="426"/>
    </row>
    <row r="324" spans="1:12" ht="15">
      <c r="A324" s="440">
        <v>94</v>
      </c>
      <c r="B324" s="425"/>
      <c r="C324" s="410"/>
      <c r="D324" s="413"/>
      <c r="E324" s="410"/>
      <c r="F324" s="415"/>
      <c r="G324" s="415"/>
      <c r="H324" s="415"/>
      <c r="I324" s="415"/>
      <c r="J324" s="415"/>
      <c r="K324" s="415"/>
      <c r="L324" s="415"/>
    </row>
    <row r="325" spans="1:19" ht="13.5">
      <c r="A325" s="444">
        <v>67</v>
      </c>
      <c r="B325" s="427"/>
      <c r="C325" s="428"/>
      <c r="D325" s="429"/>
      <c r="E325" s="430"/>
      <c r="F325" s="422"/>
      <c r="G325" s="422"/>
      <c r="H325" s="422"/>
      <c r="I325" s="422"/>
      <c r="J325" s="422"/>
      <c r="K325" s="414"/>
      <c r="L325" s="414"/>
      <c r="N325" s="438">
        <f aca="true" t="shared" si="52" ref="N325:R328">SIGN(F325)</f>
        <v>0</v>
      </c>
      <c r="O325" s="438">
        <f t="shared" si="52"/>
        <v>0</v>
      </c>
      <c r="P325" s="438">
        <f t="shared" si="52"/>
        <v>0</v>
      </c>
      <c r="Q325" s="438">
        <f t="shared" si="52"/>
        <v>0</v>
      </c>
      <c r="R325" s="438">
        <f t="shared" si="52"/>
        <v>0</v>
      </c>
      <c r="S325" s="438">
        <f>N325+O325+P325+Q325+R325</f>
        <v>0</v>
      </c>
    </row>
    <row r="326" spans="1:19" ht="13.5">
      <c r="A326" s="444">
        <v>68</v>
      </c>
      <c r="B326" s="427"/>
      <c r="C326" s="428"/>
      <c r="D326" s="429"/>
      <c r="E326" s="430"/>
      <c r="F326" s="422"/>
      <c r="G326" s="422"/>
      <c r="H326" s="422"/>
      <c r="I326" s="422"/>
      <c r="J326" s="422"/>
      <c r="K326" s="414"/>
      <c r="L326" s="414"/>
      <c r="N326" s="438">
        <f t="shared" si="52"/>
        <v>0</v>
      </c>
      <c r="O326" s="438">
        <f t="shared" si="52"/>
        <v>0</v>
      </c>
      <c r="P326" s="438">
        <f t="shared" si="52"/>
        <v>0</v>
      </c>
      <c r="Q326" s="438">
        <f t="shared" si="52"/>
        <v>0</v>
      </c>
      <c r="R326" s="438">
        <f t="shared" si="52"/>
        <v>0</v>
      </c>
      <c r="S326" s="438">
        <f>N326+O326+P326+Q326+R326</f>
        <v>0</v>
      </c>
    </row>
    <row r="327" spans="1:19" ht="13.5">
      <c r="A327" s="444">
        <v>66</v>
      </c>
      <c r="B327" s="427"/>
      <c r="C327" s="428"/>
      <c r="D327" s="429"/>
      <c r="E327" s="430"/>
      <c r="F327" s="422"/>
      <c r="G327" s="422"/>
      <c r="H327" s="422"/>
      <c r="I327" s="422"/>
      <c r="J327" s="422"/>
      <c r="K327" s="414"/>
      <c r="L327" s="414"/>
      <c r="N327" s="438">
        <f t="shared" si="52"/>
        <v>0</v>
      </c>
      <c r="O327" s="438">
        <f t="shared" si="52"/>
        <v>0</v>
      </c>
      <c r="P327" s="438">
        <f t="shared" si="52"/>
        <v>0</v>
      </c>
      <c r="Q327" s="438">
        <f t="shared" si="52"/>
        <v>0</v>
      </c>
      <c r="R327" s="438">
        <f t="shared" si="52"/>
        <v>0</v>
      </c>
      <c r="S327" s="438">
        <f>N327+O327+P327+Q327+R327</f>
        <v>0</v>
      </c>
    </row>
    <row r="328" spans="1:19" ht="13.5">
      <c r="A328" s="444">
        <v>66</v>
      </c>
      <c r="B328" s="427"/>
      <c r="C328" s="428"/>
      <c r="D328" s="429"/>
      <c r="E328" s="430"/>
      <c r="F328" s="431"/>
      <c r="G328" s="431"/>
      <c r="H328" s="431"/>
      <c r="I328" s="431"/>
      <c r="J328" s="431"/>
      <c r="K328" s="431"/>
      <c r="L328" s="431"/>
      <c r="N328" s="438">
        <f t="shared" si="52"/>
        <v>0</v>
      </c>
      <c r="O328" s="438">
        <f t="shared" si="52"/>
        <v>0</v>
      </c>
      <c r="P328" s="438">
        <f t="shared" si="52"/>
        <v>0</v>
      </c>
      <c r="Q328" s="438">
        <f t="shared" si="52"/>
        <v>0</v>
      </c>
      <c r="R328" s="438">
        <f t="shared" si="52"/>
        <v>0</v>
      </c>
      <c r="S328" s="438">
        <f>N328+O328+P328+Q328+R328</f>
        <v>0</v>
      </c>
    </row>
    <row r="329" spans="1:19" ht="13.5">
      <c r="A329" s="444">
        <v>67</v>
      </c>
      <c r="B329" s="427"/>
      <c r="C329" s="428"/>
      <c r="D329" s="429"/>
      <c r="E329" s="430"/>
      <c r="F329" s="431"/>
      <c r="G329" s="431"/>
      <c r="H329" s="431"/>
      <c r="I329" s="431"/>
      <c r="J329" s="431"/>
      <c r="K329" s="431"/>
      <c r="L329" s="431"/>
      <c r="N329" s="438"/>
      <c r="O329" s="438"/>
      <c r="P329" s="438"/>
      <c r="Q329" s="438"/>
      <c r="R329" s="438"/>
      <c r="S329" s="438"/>
    </row>
    <row r="330" spans="1:19" ht="13.5">
      <c r="A330" s="444">
        <v>67</v>
      </c>
      <c r="B330" s="427"/>
      <c r="C330" s="428"/>
      <c r="D330" s="429"/>
      <c r="E330" s="430"/>
      <c r="F330" s="422"/>
      <c r="G330" s="422"/>
      <c r="H330" s="422"/>
      <c r="I330" s="422"/>
      <c r="J330" s="422"/>
      <c r="K330" s="414"/>
      <c r="L330" s="414"/>
      <c r="N330" s="438">
        <f aca="true" t="shared" si="53" ref="N330:R332">SIGN(F330)</f>
        <v>0</v>
      </c>
      <c r="O330" s="438">
        <f t="shared" si="53"/>
        <v>0</v>
      </c>
      <c r="P330" s="438">
        <f t="shared" si="53"/>
        <v>0</v>
      </c>
      <c r="Q330" s="438">
        <f t="shared" si="53"/>
        <v>0</v>
      </c>
      <c r="R330" s="438">
        <f t="shared" si="53"/>
        <v>0</v>
      </c>
      <c r="S330" s="438">
        <f>N330+O330+P330+Q330+R330</f>
        <v>0</v>
      </c>
    </row>
    <row r="331" spans="1:19" ht="13.5">
      <c r="A331" s="444"/>
      <c r="B331" s="427"/>
      <c r="C331" s="428"/>
      <c r="D331" s="429"/>
      <c r="E331" s="430"/>
      <c r="F331" s="422"/>
      <c r="G331" s="422"/>
      <c r="H331" s="422"/>
      <c r="I331" s="422"/>
      <c r="J331" s="422"/>
      <c r="K331" s="414"/>
      <c r="L331" s="414"/>
      <c r="N331" s="438">
        <f t="shared" si="53"/>
        <v>0</v>
      </c>
      <c r="O331" s="438">
        <f t="shared" si="53"/>
        <v>0</v>
      </c>
      <c r="P331" s="438">
        <f t="shared" si="53"/>
        <v>0</v>
      </c>
      <c r="Q331" s="438">
        <f t="shared" si="53"/>
        <v>0</v>
      </c>
      <c r="R331" s="438">
        <f t="shared" si="53"/>
        <v>0</v>
      </c>
      <c r="S331" s="438">
        <f>N331+O331+P331+Q331+R331</f>
        <v>0</v>
      </c>
    </row>
    <row r="332" spans="1:19" ht="13.5">
      <c r="A332" s="444"/>
      <c r="B332" s="427"/>
      <c r="C332" s="428"/>
      <c r="D332" s="429"/>
      <c r="E332" s="430"/>
      <c r="F332" s="422"/>
      <c r="G332" s="422"/>
      <c r="H332" s="422"/>
      <c r="I332" s="422"/>
      <c r="J332" s="422"/>
      <c r="K332" s="414"/>
      <c r="L332" s="414"/>
      <c r="N332" s="438">
        <f t="shared" si="53"/>
        <v>0</v>
      </c>
      <c r="O332" s="438">
        <f t="shared" si="53"/>
        <v>0</v>
      </c>
      <c r="P332" s="438">
        <f t="shared" si="53"/>
        <v>0</v>
      </c>
      <c r="Q332" s="438">
        <f t="shared" si="53"/>
        <v>0</v>
      </c>
      <c r="R332" s="438">
        <f t="shared" si="53"/>
        <v>0</v>
      </c>
      <c r="S332" s="438">
        <f>N332+O332+P332+Q332+R332</f>
        <v>0</v>
      </c>
    </row>
    <row r="333" spans="2:12" ht="12.75">
      <c r="B333" s="416"/>
      <c r="C333" s="424"/>
      <c r="D333" s="411"/>
      <c r="E333" s="424"/>
      <c r="F333" s="416"/>
      <c r="G333" s="416"/>
      <c r="H333" s="416"/>
      <c r="I333" s="432"/>
      <c r="J333" s="416"/>
      <c r="K333" s="411"/>
      <c r="L333" s="411"/>
    </row>
    <row r="334" spans="2:12" ht="15">
      <c r="B334" s="416"/>
      <c r="C334" s="417"/>
      <c r="D334" s="418"/>
      <c r="E334" s="419"/>
      <c r="F334" s="416"/>
      <c r="G334" s="416"/>
      <c r="H334" s="416"/>
      <c r="I334" s="416"/>
      <c r="J334" s="416"/>
      <c r="K334" s="416"/>
      <c r="L334" s="416"/>
    </row>
    <row r="335" spans="2:12" ht="14.25">
      <c r="B335" s="423"/>
      <c r="C335" s="424"/>
      <c r="D335" s="411"/>
      <c r="E335" s="424"/>
      <c r="F335" s="416"/>
      <c r="G335" s="416"/>
      <c r="H335" s="416"/>
      <c r="I335" s="416"/>
      <c r="J335" s="416"/>
      <c r="K335" s="416"/>
      <c r="L335" s="416"/>
    </row>
    <row r="336" spans="2:12" ht="12.75">
      <c r="B336" s="425"/>
      <c r="C336" s="415"/>
      <c r="D336" s="433"/>
      <c r="E336" s="415"/>
      <c r="F336" s="426"/>
      <c r="G336" s="426"/>
      <c r="H336" s="426"/>
      <c r="I336" s="426"/>
      <c r="J336" s="426"/>
      <c r="K336" s="426"/>
      <c r="L336" s="426"/>
    </row>
    <row r="337" spans="1:12" ht="15">
      <c r="A337" s="440">
        <v>84</v>
      </c>
      <c r="B337" s="425"/>
      <c r="C337" s="410"/>
      <c r="D337" s="413"/>
      <c r="E337" s="410"/>
      <c r="F337" s="415"/>
      <c r="G337" s="415"/>
      <c r="H337" s="415"/>
      <c r="I337" s="415"/>
      <c r="J337" s="415"/>
      <c r="K337" s="415"/>
      <c r="L337" s="415"/>
    </row>
    <row r="338" spans="1:19" ht="13.5">
      <c r="A338" s="445">
        <v>16</v>
      </c>
      <c r="B338" s="427"/>
      <c r="C338" s="428"/>
      <c r="D338" s="434"/>
      <c r="E338" s="428"/>
      <c r="F338" s="422"/>
      <c r="G338" s="422"/>
      <c r="H338" s="422"/>
      <c r="I338" s="422"/>
      <c r="J338" s="422"/>
      <c r="K338" s="414"/>
      <c r="L338" s="414"/>
      <c r="N338" s="438">
        <f aca="true" t="shared" si="54" ref="N338:R341">SIGN(F338)</f>
        <v>0</v>
      </c>
      <c r="O338" s="438">
        <f t="shared" si="54"/>
        <v>0</v>
      </c>
      <c r="P338" s="438">
        <f t="shared" si="54"/>
        <v>0</v>
      </c>
      <c r="Q338" s="438">
        <f t="shared" si="54"/>
        <v>0</v>
      </c>
      <c r="R338" s="438">
        <f t="shared" si="54"/>
        <v>0</v>
      </c>
      <c r="S338" s="438">
        <f>N338+O338+P338+Q338+R338</f>
        <v>0</v>
      </c>
    </row>
    <row r="339" spans="1:19" ht="13.5">
      <c r="A339" s="445">
        <v>20</v>
      </c>
      <c r="B339" s="427"/>
      <c r="C339" s="428"/>
      <c r="D339" s="434"/>
      <c r="E339" s="428"/>
      <c r="F339" s="422"/>
      <c r="G339" s="422"/>
      <c r="H339" s="422"/>
      <c r="I339" s="422"/>
      <c r="J339" s="422"/>
      <c r="K339" s="414"/>
      <c r="L339" s="414"/>
      <c r="N339" s="438">
        <f t="shared" si="54"/>
        <v>0</v>
      </c>
      <c r="O339" s="438">
        <f t="shared" si="54"/>
        <v>0</v>
      </c>
      <c r="P339" s="438">
        <f t="shared" si="54"/>
        <v>0</v>
      </c>
      <c r="Q339" s="438">
        <f t="shared" si="54"/>
        <v>0</v>
      </c>
      <c r="R339" s="438">
        <f t="shared" si="54"/>
        <v>0</v>
      </c>
      <c r="S339" s="438">
        <f>N339+O339+P339+Q339+R339</f>
        <v>0</v>
      </c>
    </row>
    <row r="340" spans="1:19" ht="13.5">
      <c r="A340" s="445">
        <v>17</v>
      </c>
      <c r="B340" s="427"/>
      <c r="C340" s="428"/>
      <c r="D340" s="434"/>
      <c r="E340" s="428"/>
      <c r="F340" s="422"/>
      <c r="G340" s="422"/>
      <c r="H340" s="422"/>
      <c r="I340" s="422"/>
      <c r="J340" s="422"/>
      <c r="K340" s="414"/>
      <c r="L340" s="414"/>
      <c r="N340" s="438">
        <f t="shared" si="54"/>
        <v>0</v>
      </c>
      <c r="O340" s="438">
        <f t="shared" si="54"/>
        <v>0</v>
      </c>
      <c r="P340" s="438">
        <f t="shared" si="54"/>
        <v>0</v>
      </c>
      <c r="Q340" s="438">
        <f t="shared" si="54"/>
        <v>0</v>
      </c>
      <c r="R340" s="438">
        <f t="shared" si="54"/>
        <v>0</v>
      </c>
      <c r="S340" s="438">
        <f>N340+O340+P340+Q340+R340</f>
        <v>0</v>
      </c>
    </row>
    <row r="341" spans="1:19" ht="13.5">
      <c r="A341" s="445">
        <v>16</v>
      </c>
      <c r="B341" s="427"/>
      <c r="C341" s="428"/>
      <c r="D341" s="434"/>
      <c r="E341" s="428"/>
      <c r="F341" s="431"/>
      <c r="G341" s="431"/>
      <c r="H341" s="431"/>
      <c r="I341" s="431"/>
      <c r="J341" s="431"/>
      <c r="K341" s="431"/>
      <c r="L341" s="431"/>
      <c r="N341" s="438">
        <f t="shared" si="54"/>
        <v>0</v>
      </c>
      <c r="O341" s="438">
        <f t="shared" si="54"/>
        <v>0</v>
      </c>
      <c r="P341" s="438">
        <f t="shared" si="54"/>
        <v>0</v>
      </c>
      <c r="Q341" s="438">
        <f t="shared" si="54"/>
        <v>0</v>
      </c>
      <c r="R341" s="438">
        <f t="shared" si="54"/>
        <v>0</v>
      </c>
      <c r="S341" s="438">
        <f>N341+O341+P341+Q341+R341</f>
        <v>0</v>
      </c>
    </row>
    <row r="342" spans="1:19" ht="13.5">
      <c r="A342" s="445">
        <v>20</v>
      </c>
      <c r="B342" s="427"/>
      <c r="C342" s="428"/>
      <c r="D342" s="434"/>
      <c r="E342" s="428"/>
      <c r="F342" s="431"/>
      <c r="G342" s="431"/>
      <c r="H342" s="431"/>
      <c r="I342" s="431"/>
      <c r="J342" s="431"/>
      <c r="K342" s="431"/>
      <c r="L342" s="431"/>
      <c r="N342" s="438"/>
      <c r="O342" s="438"/>
      <c r="P342" s="438"/>
      <c r="Q342" s="438"/>
      <c r="R342" s="438"/>
      <c r="S342" s="438"/>
    </row>
    <row r="343" spans="1:19" ht="13.5">
      <c r="A343" s="445"/>
      <c r="B343" s="427"/>
      <c r="C343" s="428"/>
      <c r="D343" s="434"/>
      <c r="E343" s="428"/>
      <c r="F343" s="422"/>
      <c r="G343" s="422"/>
      <c r="H343" s="422"/>
      <c r="I343" s="422"/>
      <c r="J343" s="422"/>
      <c r="K343" s="414"/>
      <c r="L343" s="414"/>
      <c r="N343" s="438">
        <f aca="true" t="shared" si="55" ref="N343:R345">SIGN(F343)</f>
        <v>0</v>
      </c>
      <c r="O343" s="438">
        <f t="shared" si="55"/>
        <v>0</v>
      </c>
      <c r="P343" s="438">
        <f t="shared" si="55"/>
        <v>0</v>
      </c>
      <c r="Q343" s="438">
        <f t="shared" si="55"/>
        <v>0</v>
      </c>
      <c r="R343" s="438">
        <f t="shared" si="55"/>
        <v>0</v>
      </c>
      <c r="S343" s="438">
        <f>N343+O343+P343+Q343+R343</f>
        <v>0</v>
      </c>
    </row>
    <row r="344" spans="1:19" ht="13.5">
      <c r="A344" s="445"/>
      <c r="B344" s="427"/>
      <c r="C344" s="428"/>
      <c r="D344" s="434"/>
      <c r="E344" s="428"/>
      <c r="F344" s="422"/>
      <c r="G344" s="422"/>
      <c r="H344" s="422"/>
      <c r="I344" s="422"/>
      <c r="J344" s="422"/>
      <c r="K344" s="414"/>
      <c r="L344" s="414"/>
      <c r="N344" s="438">
        <f t="shared" si="55"/>
        <v>0</v>
      </c>
      <c r="O344" s="438">
        <f t="shared" si="55"/>
        <v>0</v>
      </c>
      <c r="P344" s="438">
        <f t="shared" si="55"/>
        <v>0</v>
      </c>
      <c r="Q344" s="438">
        <f t="shared" si="55"/>
        <v>0</v>
      </c>
      <c r="R344" s="438">
        <f t="shared" si="55"/>
        <v>0</v>
      </c>
      <c r="S344" s="438">
        <f>N344+O344+P344+Q344+R344</f>
        <v>0</v>
      </c>
    </row>
    <row r="345" spans="1:19" ht="13.5">
      <c r="A345" s="445"/>
      <c r="B345" s="427"/>
      <c r="C345" s="428"/>
      <c r="D345" s="434"/>
      <c r="E345" s="428"/>
      <c r="F345" s="422"/>
      <c r="G345" s="422"/>
      <c r="H345" s="422"/>
      <c r="I345" s="422"/>
      <c r="J345" s="422"/>
      <c r="K345" s="414"/>
      <c r="L345" s="414"/>
      <c r="N345" s="438">
        <f t="shared" si="55"/>
        <v>0</v>
      </c>
      <c r="O345" s="438">
        <f t="shared" si="55"/>
        <v>0</v>
      </c>
      <c r="P345" s="438">
        <f t="shared" si="55"/>
        <v>0</v>
      </c>
      <c r="Q345" s="438">
        <f t="shared" si="55"/>
        <v>0</v>
      </c>
      <c r="R345" s="438">
        <f t="shared" si="55"/>
        <v>0</v>
      </c>
      <c r="S345" s="438">
        <f>N345+O345+P345+Q345+R345</f>
        <v>0</v>
      </c>
    </row>
    <row r="346" spans="2:12" ht="12.75">
      <c r="B346" s="416"/>
      <c r="C346" s="424"/>
      <c r="D346" s="411"/>
      <c r="E346" s="424"/>
      <c r="F346" s="416"/>
      <c r="G346" s="416"/>
      <c r="H346" s="416"/>
      <c r="I346" s="432"/>
      <c r="J346" s="416"/>
      <c r="K346" s="411"/>
      <c r="L346" s="411"/>
    </row>
    <row r="347" spans="2:12" ht="15">
      <c r="B347" s="416"/>
      <c r="C347" s="417"/>
      <c r="D347" s="418"/>
      <c r="E347" s="419"/>
      <c r="F347" s="416"/>
      <c r="G347" s="416"/>
      <c r="H347" s="416"/>
      <c r="I347" s="416"/>
      <c r="J347" s="416"/>
      <c r="K347" s="416"/>
      <c r="L347" s="416"/>
    </row>
    <row r="348" spans="2:12" ht="15">
      <c r="B348" s="416"/>
      <c r="C348" s="417"/>
      <c r="D348" s="420"/>
      <c r="E348" s="419"/>
      <c r="F348" s="416"/>
      <c r="G348" s="416"/>
      <c r="H348" s="416"/>
      <c r="I348" s="416"/>
      <c r="J348" s="416"/>
      <c r="K348" s="416"/>
      <c r="L348" s="416"/>
    </row>
    <row r="349" spans="2:12" ht="14.25">
      <c r="B349" s="423"/>
      <c r="C349" s="424"/>
      <c r="D349" s="411"/>
      <c r="E349" s="424"/>
      <c r="F349" s="416"/>
      <c r="G349" s="416"/>
      <c r="H349" s="416"/>
      <c r="I349" s="416"/>
      <c r="J349" s="416"/>
      <c r="K349" s="416"/>
      <c r="L349" s="416"/>
    </row>
    <row r="350" spans="2:12" ht="12.75">
      <c r="B350" s="425"/>
      <c r="C350" s="415"/>
      <c r="D350" s="433"/>
      <c r="E350" s="415"/>
      <c r="F350" s="426"/>
      <c r="G350" s="426"/>
      <c r="H350" s="426"/>
      <c r="I350" s="426"/>
      <c r="J350" s="426"/>
      <c r="K350" s="426"/>
      <c r="L350" s="426"/>
    </row>
    <row r="351" spans="1:12" ht="15">
      <c r="A351" s="440">
        <v>94</v>
      </c>
      <c r="B351" s="425"/>
      <c r="C351" s="410"/>
      <c r="D351" s="413"/>
      <c r="E351" s="410"/>
      <c r="F351" s="415"/>
      <c r="G351" s="415"/>
      <c r="H351" s="415"/>
      <c r="I351" s="415"/>
      <c r="J351" s="415"/>
      <c r="K351" s="415"/>
      <c r="L351" s="415"/>
    </row>
    <row r="352" spans="1:19" ht="13.5">
      <c r="A352" s="445">
        <v>66</v>
      </c>
      <c r="B352" s="427"/>
      <c r="C352" s="428"/>
      <c r="D352" s="434"/>
      <c r="E352" s="428"/>
      <c r="F352" s="422"/>
      <c r="G352" s="422"/>
      <c r="H352" s="422"/>
      <c r="I352" s="422"/>
      <c r="J352" s="422"/>
      <c r="K352" s="414"/>
      <c r="L352" s="414"/>
      <c r="N352" s="438">
        <f aca="true" t="shared" si="56" ref="N352:R355">SIGN(F352)</f>
        <v>0</v>
      </c>
      <c r="O352" s="438">
        <f t="shared" si="56"/>
        <v>0</v>
      </c>
      <c r="P352" s="438">
        <f t="shared" si="56"/>
        <v>0</v>
      </c>
      <c r="Q352" s="438">
        <f t="shared" si="56"/>
        <v>0</v>
      </c>
      <c r="R352" s="438">
        <f t="shared" si="56"/>
        <v>0</v>
      </c>
      <c r="S352" s="438">
        <f>N352+O352+P352+Q352+R352</f>
        <v>0</v>
      </c>
    </row>
    <row r="353" spans="1:19" ht="13.5">
      <c r="A353" s="445">
        <v>67</v>
      </c>
      <c r="B353" s="427"/>
      <c r="C353" s="428"/>
      <c r="D353" s="434"/>
      <c r="E353" s="428"/>
      <c r="F353" s="422"/>
      <c r="G353" s="422"/>
      <c r="H353" s="422"/>
      <c r="I353" s="422"/>
      <c r="J353" s="422"/>
      <c r="K353" s="414"/>
      <c r="L353" s="414"/>
      <c r="N353" s="438">
        <f t="shared" si="56"/>
        <v>0</v>
      </c>
      <c r="O353" s="438">
        <f t="shared" si="56"/>
        <v>0</v>
      </c>
      <c r="P353" s="438">
        <f t="shared" si="56"/>
        <v>0</v>
      </c>
      <c r="Q353" s="438">
        <f t="shared" si="56"/>
        <v>0</v>
      </c>
      <c r="R353" s="438">
        <f t="shared" si="56"/>
        <v>0</v>
      </c>
      <c r="S353" s="438">
        <f>N353+O353+P353+Q353+R353</f>
        <v>0</v>
      </c>
    </row>
    <row r="354" spans="1:19" ht="13.5">
      <c r="A354" s="445">
        <v>68</v>
      </c>
      <c r="B354" s="427"/>
      <c r="C354" s="428"/>
      <c r="D354" s="434"/>
      <c r="E354" s="428"/>
      <c r="F354" s="422"/>
      <c r="G354" s="422"/>
      <c r="H354" s="422"/>
      <c r="I354" s="422"/>
      <c r="J354" s="422"/>
      <c r="K354" s="414"/>
      <c r="L354" s="414"/>
      <c r="N354" s="438">
        <f t="shared" si="56"/>
        <v>0</v>
      </c>
      <c r="O354" s="438">
        <f t="shared" si="56"/>
        <v>0</v>
      </c>
      <c r="P354" s="438">
        <f t="shared" si="56"/>
        <v>0</v>
      </c>
      <c r="Q354" s="438">
        <f t="shared" si="56"/>
        <v>0</v>
      </c>
      <c r="R354" s="438">
        <f t="shared" si="56"/>
        <v>0</v>
      </c>
      <c r="S354" s="438">
        <f>N354+O354+P354+Q354+R354</f>
        <v>0</v>
      </c>
    </row>
    <row r="355" spans="1:19" ht="13.5">
      <c r="A355" s="445">
        <v>68</v>
      </c>
      <c r="B355" s="427"/>
      <c r="C355" s="428"/>
      <c r="D355" s="434"/>
      <c r="E355" s="428"/>
      <c r="F355" s="431"/>
      <c r="G355" s="431"/>
      <c r="H355" s="431"/>
      <c r="I355" s="431"/>
      <c r="J355" s="431"/>
      <c r="K355" s="431"/>
      <c r="L355" s="431"/>
      <c r="N355" s="438">
        <f t="shared" si="56"/>
        <v>0</v>
      </c>
      <c r="O355" s="438">
        <f t="shared" si="56"/>
        <v>0</v>
      </c>
      <c r="P355" s="438">
        <f t="shared" si="56"/>
        <v>0</v>
      </c>
      <c r="Q355" s="438">
        <f t="shared" si="56"/>
        <v>0</v>
      </c>
      <c r="R355" s="438">
        <f t="shared" si="56"/>
        <v>0</v>
      </c>
      <c r="S355" s="438">
        <f>N355+O355+P355+Q355+R355</f>
        <v>0</v>
      </c>
    </row>
    <row r="356" spans="1:19" ht="13.5">
      <c r="A356" s="445">
        <v>67</v>
      </c>
      <c r="B356" s="427"/>
      <c r="C356" s="428"/>
      <c r="D356" s="434"/>
      <c r="E356" s="428"/>
      <c r="F356" s="431"/>
      <c r="G356" s="431"/>
      <c r="H356" s="431"/>
      <c r="I356" s="431"/>
      <c r="J356" s="431"/>
      <c r="K356" s="431"/>
      <c r="L356" s="431"/>
      <c r="N356" s="438"/>
      <c r="O356" s="438"/>
      <c r="P356" s="438"/>
      <c r="Q356" s="438"/>
      <c r="R356" s="438"/>
      <c r="S356" s="438"/>
    </row>
    <row r="357" spans="1:19" ht="13.5">
      <c r="A357" s="445">
        <v>66</v>
      </c>
      <c r="B357" s="427"/>
      <c r="C357" s="428"/>
      <c r="D357" s="434"/>
      <c r="E357" s="428"/>
      <c r="F357" s="422"/>
      <c r="G357" s="422"/>
      <c r="H357" s="422"/>
      <c r="I357" s="422"/>
      <c r="J357" s="422"/>
      <c r="K357" s="414"/>
      <c r="L357" s="414"/>
      <c r="N357" s="438">
        <f aca="true" t="shared" si="57" ref="N357:R359">SIGN(F357)</f>
        <v>0</v>
      </c>
      <c r="O357" s="438">
        <f t="shared" si="57"/>
        <v>0</v>
      </c>
      <c r="P357" s="438">
        <f t="shared" si="57"/>
        <v>0</v>
      </c>
      <c r="Q357" s="438">
        <f t="shared" si="57"/>
        <v>0</v>
      </c>
      <c r="R357" s="438">
        <f t="shared" si="57"/>
        <v>0</v>
      </c>
      <c r="S357" s="438">
        <f>N357+O357+P357+Q357+R357</f>
        <v>0</v>
      </c>
    </row>
    <row r="358" spans="1:19" ht="13.5">
      <c r="A358" s="445">
        <v>68</v>
      </c>
      <c r="B358" s="427"/>
      <c r="C358" s="428"/>
      <c r="D358" s="434"/>
      <c r="E358" s="428"/>
      <c r="F358" s="422"/>
      <c r="G358" s="422"/>
      <c r="H358" s="422"/>
      <c r="I358" s="422"/>
      <c r="J358" s="422"/>
      <c r="K358" s="414"/>
      <c r="L358" s="414"/>
      <c r="N358" s="438">
        <f t="shared" si="57"/>
        <v>0</v>
      </c>
      <c r="O358" s="438">
        <f t="shared" si="57"/>
        <v>0</v>
      </c>
      <c r="P358" s="438">
        <f t="shared" si="57"/>
        <v>0</v>
      </c>
      <c r="Q358" s="438">
        <f t="shared" si="57"/>
        <v>0</v>
      </c>
      <c r="R358" s="438">
        <f t="shared" si="57"/>
        <v>0</v>
      </c>
      <c r="S358" s="438">
        <f>N358+O358+P358+Q358+R358</f>
        <v>0</v>
      </c>
    </row>
    <row r="359" spans="1:19" ht="13.5">
      <c r="A359" s="445"/>
      <c r="B359" s="427"/>
      <c r="C359" s="428"/>
      <c r="D359" s="434"/>
      <c r="E359" s="428"/>
      <c r="F359" s="422"/>
      <c r="G359" s="422"/>
      <c r="H359" s="422"/>
      <c r="I359" s="422"/>
      <c r="J359" s="422"/>
      <c r="K359" s="414"/>
      <c r="L359" s="414"/>
      <c r="N359" s="438">
        <f t="shared" si="57"/>
        <v>0</v>
      </c>
      <c r="O359" s="438">
        <f t="shared" si="57"/>
        <v>0</v>
      </c>
      <c r="P359" s="438">
        <f t="shared" si="57"/>
        <v>0</v>
      </c>
      <c r="Q359" s="438">
        <f t="shared" si="57"/>
        <v>0</v>
      </c>
      <c r="R359" s="438">
        <f t="shared" si="57"/>
        <v>0</v>
      </c>
      <c r="S359" s="438">
        <f>N359+O359+P359+Q359+R359</f>
        <v>0</v>
      </c>
    </row>
    <row r="360" spans="2:12" ht="12.75">
      <c r="B360" s="416"/>
      <c r="C360" s="424"/>
      <c r="D360" s="411"/>
      <c r="E360" s="424"/>
      <c r="F360" s="416"/>
      <c r="G360" s="416"/>
      <c r="H360" s="416"/>
      <c r="I360" s="432"/>
      <c r="J360" s="416"/>
      <c r="K360" s="411"/>
      <c r="L360" s="411"/>
    </row>
    <row r="361" spans="2:12" ht="15">
      <c r="B361" s="416"/>
      <c r="C361" s="417"/>
      <c r="D361" s="418"/>
      <c r="E361" s="419"/>
      <c r="F361" s="416"/>
      <c r="G361" s="416"/>
      <c r="H361" s="416"/>
      <c r="I361" s="416"/>
      <c r="J361" s="416"/>
      <c r="K361" s="416"/>
      <c r="L361" s="416"/>
    </row>
    <row r="362" spans="2:12" ht="12.75">
      <c r="B362" s="416"/>
      <c r="C362" s="424"/>
      <c r="D362" s="411"/>
      <c r="E362" s="424"/>
      <c r="F362" s="416"/>
      <c r="G362" s="416"/>
      <c r="H362" s="416"/>
      <c r="I362" s="416"/>
      <c r="J362" s="416"/>
      <c r="K362" s="416"/>
      <c r="L362" s="416"/>
    </row>
    <row r="363" spans="2:12" ht="14.25">
      <c r="B363" s="423"/>
      <c r="C363" s="424"/>
      <c r="D363" s="411"/>
      <c r="E363" s="424"/>
      <c r="F363" s="416"/>
      <c r="G363" s="416"/>
      <c r="H363" s="416"/>
      <c r="I363" s="416"/>
      <c r="J363" s="416"/>
      <c r="K363" s="416"/>
      <c r="L363" s="416"/>
    </row>
    <row r="364" spans="2:12" ht="12.75">
      <c r="B364" s="425"/>
      <c r="C364" s="415"/>
      <c r="D364" s="433"/>
      <c r="E364" s="415"/>
      <c r="F364" s="426"/>
      <c r="G364" s="426"/>
      <c r="H364" s="426"/>
      <c r="I364" s="426"/>
      <c r="J364" s="426"/>
      <c r="K364" s="426"/>
      <c r="L364" s="426"/>
    </row>
    <row r="365" spans="1:12" ht="15">
      <c r="A365" s="440">
        <v>95</v>
      </c>
      <c r="B365" s="425"/>
      <c r="C365" s="410"/>
      <c r="D365" s="413"/>
      <c r="E365" s="410"/>
      <c r="F365" s="415"/>
      <c r="G365" s="415"/>
      <c r="H365" s="415"/>
      <c r="I365" s="415"/>
      <c r="J365" s="415"/>
      <c r="K365" s="415"/>
      <c r="L365" s="415"/>
    </row>
    <row r="366" spans="1:19" ht="13.5">
      <c r="A366" s="445">
        <v>72</v>
      </c>
      <c r="B366" s="427"/>
      <c r="C366" s="428"/>
      <c r="D366" s="434"/>
      <c r="E366" s="428"/>
      <c r="F366" s="422"/>
      <c r="G366" s="422"/>
      <c r="H366" s="422"/>
      <c r="I366" s="422"/>
      <c r="J366" s="422"/>
      <c r="K366" s="414"/>
      <c r="L366" s="414"/>
      <c r="N366" s="438">
        <f aca="true" t="shared" si="58" ref="N366:R369">SIGN(F366)</f>
        <v>0</v>
      </c>
      <c r="O366" s="438">
        <f t="shared" si="58"/>
        <v>0</v>
      </c>
      <c r="P366" s="438">
        <f t="shared" si="58"/>
        <v>0</v>
      </c>
      <c r="Q366" s="438">
        <f t="shared" si="58"/>
        <v>0</v>
      </c>
      <c r="R366" s="438">
        <f t="shared" si="58"/>
        <v>0</v>
      </c>
      <c r="S366" s="438">
        <f>N366+O366+P366+Q366+R366</f>
        <v>0</v>
      </c>
    </row>
    <row r="367" spans="1:19" ht="13.5">
      <c r="A367" s="445">
        <v>73</v>
      </c>
      <c r="B367" s="427"/>
      <c r="C367" s="428"/>
      <c r="D367" s="434"/>
      <c r="E367" s="428"/>
      <c r="F367" s="422"/>
      <c r="G367" s="422"/>
      <c r="H367" s="422"/>
      <c r="I367" s="422"/>
      <c r="J367" s="422"/>
      <c r="K367" s="414"/>
      <c r="L367" s="414"/>
      <c r="N367" s="438">
        <f t="shared" si="58"/>
        <v>0</v>
      </c>
      <c r="O367" s="438">
        <f t="shared" si="58"/>
        <v>0</v>
      </c>
      <c r="P367" s="438">
        <f t="shared" si="58"/>
        <v>0</v>
      </c>
      <c r="Q367" s="438">
        <f t="shared" si="58"/>
        <v>0</v>
      </c>
      <c r="R367" s="438">
        <f t="shared" si="58"/>
        <v>0</v>
      </c>
      <c r="S367" s="438">
        <f>N367+O367+P367+Q367+R367</f>
        <v>0</v>
      </c>
    </row>
    <row r="368" spans="1:19" ht="13.5">
      <c r="A368" s="445">
        <v>71</v>
      </c>
      <c r="B368" s="427"/>
      <c r="C368" s="428"/>
      <c r="D368" s="434"/>
      <c r="E368" s="428"/>
      <c r="F368" s="422"/>
      <c r="G368" s="422"/>
      <c r="H368" s="422"/>
      <c r="I368" s="422"/>
      <c r="J368" s="422"/>
      <c r="K368" s="414"/>
      <c r="L368" s="414"/>
      <c r="N368" s="438">
        <f t="shared" si="58"/>
        <v>0</v>
      </c>
      <c r="O368" s="438">
        <f t="shared" si="58"/>
        <v>0</v>
      </c>
      <c r="P368" s="438">
        <f t="shared" si="58"/>
        <v>0</v>
      </c>
      <c r="Q368" s="438">
        <f t="shared" si="58"/>
        <v>0</v>
      </c>
      <c r="R368" s="438">
        <f t="shared" si="58"/>
        <v>0</v>
      </c>
      <c r="S368" s="438">
        <f>N368+O368+P368+Q368+R368</f>
        <v>0</v>
      </c>
    </row>
    <row r="369" spans="1:19" ht="13.5">
      <c r="A369" s="445">
        <v>72</v>
      </c>
      <c r="B369" s="427"/>
      <c r="C369" s="428"/>
      <c r="D369" s="434"/>
      <c r="E369" s="428"/>
      <c r="F369" s="431"/>
      <c r="G369" s="431"/>
      <c r="H369" s="431"/>
      <c r="I369" s="431"/>
      <c r="J369" s="431"/>
      <c r="K369" s="431"/>
      <c r="L369" s="431"/>
      <c r="N369" s="438">
        <f t="shared" si="58"/>
        <v>0</v>
      </c>
      <c r="O369" s="438">
        <f t="shared" si="58"/>
        <v>0</v>
      </c>
      <c r="P369" s="438">
        <f t="shared" si="58"/>
        <v>0</v>
      </c>
      <c r="Q369" s="438">
        <f t="shared" si="58"/>
        <v>0</v>
      </c>
      <c r="R369" s="438">
        <f t="shared" si="58"/>
        <v>0</v>
      </c>
      <c r="S369" s="438">
        <f>N369+O369+P369+Q369+R369</f>
        <v>0</v>
      </c>
    </row>
    <row r="370" spans="1:19" ht="13.5">
      <c r="A370" s="445">
        <v>71</v>
      </c>
      <c r="B370" s="427"/>
      <c r="C370" s="428"/>
      <c r="D370" s="434"/>
      <c r="E370" s="428"/>
      <c r="F370" s="431"/>
      <c r="G370" s="431"/>
      <c r="H370" s="431"/>
      <c r="I370" s="431"/>
      <c r="J370" s="431"/>
      <c r="K370" s="431"/>
      <c r="L370" s="431"/>
      <c r="N370" s="438"/>
      <c r="O370" s="438"/>
      <c r="P370" s="438"/>
      <c r="Q370" s="438"/>
      <c r="R370" s="438"/>
      <c r="S370" s="438"/>
    </row>
    <row r="371" spans="1:19" ht="13.5">
      <c r="A371" s="445">
        <v>72</v>
      </c>
      <c r="B371" s="427"/>
      <c r="C371" s="428"/>
      <c r="D371" s="434"/>
      <c r="E371" s="428"/>
      <c r="F371" s="422"/>
      <c r="G371" s="422"/>
      <c r="H371" s="422"/>
      <c r="I371" s="422"/>
      <c r="J371" s="422"/>
      <c r="K371" s="414"/>
      <c r="L371" s="414"/>
      <c r="N371" s="438">
        <f aca="true" t="shared" si="59" ref="N371:R373">SIGN(F371)</f>
        <v>0</v>
      </c>
      <c r="O371" s="438">
        <f t="shared" si="59"/>
        <v>0</v>
      </c>
      <c r="P371" s="438">
        <f t="shared" si="59"/>
        <v>0</v>
      </c>
      <c r="Q371" s="438">
        <f t="shared" si="59"/>
        <v>0</v>
      </c>
      <c r="R371" s="438">
        <f t="shared" si="59"/>
        <v>0</v>
      </c>
      <c r="S371" s="438">
        <f>N371+O371+P371+Q371+R371</f>
        <v>0</v>
      </c>
    </row>
    <row r="372" spans="1:19" ht="13.5">
      <c r="A372" s="445"/>
      <c r="B372" s="427"/>
      <c r="C372" s="428"/>
      <c r="D372" s="434"/>
      <c r="E372" s="428"/>
      <c r="F372" s="422"/>
      <c r="G372" s="422"/>
      <c r="H372" s="422"/>
      <c r="I372" s="422"/>
      <c r="J372" s="422"/>
      <c r="K372" s="414"/>
      <c r="L372" s="414"/>
      <c r="N372" s="438">
        <f t="shared" si="59"/>
        <v>0</v>
      </c>
      <c r="O372" s="438">
        <f t="shared" si="59"/>
        <v>0</v>
      </c>
      <c r="P372" s="438">
        <f t="shared" si="59"/>
        <v>0</v>
      </c>
      <c r="Q372" s="438">
        <f t="shared" si="59"/>
        <v>0</v>
      </c>
      <c r="R372" s="438">
        <f t="shared" si="59"/>
        <v>0</v>
      </c>
      <c r="S372" s="438">
        <f>N372+O372+P372+Q372+R372</f>
        <v>0</v>
      </c>
    </row>
    <row r="373" spans="1:19" ht="13.5">
      <c r="A373" s="445"/>
      <c r="B373" s="427"/>
      <c r="C373" s="428"/>
      <c r="D373" s="434"/>
      <c r="E373" s="428"/>
      <c r="F373" s="422"/>
      <c r="G373" s="422"/>
      <c r="H373" s="422"/>
      <c r="I373" s="422"/>
      <c r="J373" s="422"/>
      <c r="K373" s="414"/>
      <c r="L373" s="414"/>
      <c r="N373" s="438">
        <f t="shared" si="59"/>
        <v>0</v>
      </c>
      <c r="O373" s="438">
        <f t="shared" si="59"/>
        <v>0</v>
      </c>
      <c r="P373" s="438">
        <f t="shared" si="59"/>
        <v>0</v>
      </c>
      <c r="Q373" s="438">
        <f t="shared" si="59"/>
        <v>0</v>
      </c>
      <c r="R373" s="438">
        <f t="shared" si="59"/>
        <v>0</v>
      </c>
      <c r="S373" s="438">
        <f>N373+O373+P373+Q373+R373</f>
        <v>0</v>
      </c>
    </row>
    <row r="374" spans="2:12" ht="12.75">
      <c r="B374" s="416"/>
      <c r="C374" s="424"/>
      <c r="D374" s="411"/>
      <c r="E374" s="424"/>
      <c r="F374" s="416"/>
      <c r="G374" s="416"/>
      <c r="H374" s="416"/>
      <c r="I374" s="432"/>
      <c r="J374" s="416"/>
      <c r="K374" s="411"/>
      <c r="L374" s="411"/>
    </row>
    <row r="375" spans="2:12" ht="15">
      <c r="B375" s="416"/>
      <c r="C375" s="417"/>
      <c r="D375" s="418"/>
      <c r="E375" s="419"/>
      <c r="F375" s="416"/>
      <c r="G375" s="416"/>
      <c r="H375" s="416"/>
      <c r="I375" s="416"/>
      <c r="J375" s="416"/>
      <c r="K375" s="416"/>
      <c r="L375" s="416"/>
    </row>
    <row r="376" spans="2:12" ht="12.75">
      <c r="B376" s="416"/>
      <c r="C376" s="424"/>
      <c r="D376" s="411"/>
      <c r="E376" s="424"/>
      <c r="F376" s="416"/>
      <c r="G376" s="416"/>
      <c r="H376" s="416"/>
      <c r="I376" s="416"/>
      <c r="J376" s="416"/>
      <c r="K376" s="416"/>
      <c r="L376" s="416"/>
    </row>
    <row r="377" spans="2:12" ht="14.25">
      <c r="B377" s="423"/>
      <c r="C377" s="424"/>
      <c r="D377" s="411"/>
      <c r="E377" s="424"/>
      <c r="F377" s="416"/>
      <c r="G377" s="416"/>
      <c r="H377" s="416"/>
      <c r="I377" s="416"/>
      <c r="J377" s="416"/>
      <c r="K377" s="416"/>
      <c r="L377" s="416"/>
    </row>
    <row r="378" spans="2:12" ht="12.75">
      <c r="B378" s="425"/>
      <c r="C378" s="415"/>
      <c r="D378" s="433"/>
      <c r="E378" s="415"/>
      <c r="F378" s="426"/>
      <c r="G378" s="426"/>
      <c r="H378" s="426"/>
      <c r="I378" s="426"/>
      <c r="J378" s="426"/>
      <c r="K378" s="426"/>
      <c r="L378" s="426"/>
    </row>
    <row r="379" spans="1:12" ht="15">
      <c r="A379" s="440">
        <v>91</v>
      </c>
      <c r="B379" s="425"/>
      <c r="C379" s="410"/>
      <c r="D379" s="413"/>
      <c r="E379" s="410"/>
      <c r="F379" s="415"/>
      <c r="G379" s="415"/>
      <c r="H379" s="415"/>
      <c r="I379" s="415"/>
      <c r="J379" s="415"/>
      <c r="K379" s="415"/>
      <c r="L379" s="415"/>
    </row>
    <row r="380" spans="1:19" ht="13.5">
      <c r="A380" s="445">
        <v>53</v>
      </c>
      <c r="B380" s="427"/>
      <c r="C380" s="428"/>
      <c r="D380" s="434"/>
      <c r="E380" s="428"/>
      <c r="F380" s="422"/>
      <c r="G380" s="422"/>
      <c r="H380" s="422"/>
      <c r="I380" s="422"/>
      <c r="J380" s="422"/>
      <c r="K380" s="414"/>
      <c r="L380" s="414"/>
      <c r="N380" s="438">
        <f aca="true" t="shared" si="60" ref="N380:R383">SIGN(F380)</f>
        <v>0</v>
      </c>
      <c r="O380" s="438">
        <f t="shared" si="60"/>
        <v>0</v>
      </c>
      <c r="P380" s="438">
        <f t="shared" si="60"/>
        <v>0</v>
      </c>
      <c r="Q380" s="438">
        <f t="shared" si="60"/>
        <v>0</v>
      </c>
      <c r="R380" s="438">
        <f t="shared" si="60"/>
        <v>0</v>
      </c>
      <c r="S380" s="438">
        <f>N380+O380+P380+Q380+R380</f>
        <v>0</v>
      </c>
    </row>
    <row r="381" spans="1:19" ht="13.5">
      <c r="A381" s="445">
        <v>51</v>
      </c>
      <c r="B381" s="427"/>
      <c r="C381" s="428"/>
      <c r="D381" s="434"/>
      <c r="E381" s="428"/>
      <c r="F381" s="422"/>
      <c r="G381" s="422"/>
      <c r="H381" s="422"/>
      <c r="I381" s="422"/>
      <c r="J381" s="422"/>
      <c r="K381" s="414"/>
      <c r="L381" s="414"/>
      <c r="N381" s="438">
        <f t="shared" si="60"/>
        <v>0</v>
      </c>
      <c r="O381" s="438">
        <f t="shared" si="60"/>
        <v>0</v>
      </c>
      <c r="P381" s="438">
        <f t="shared" si="60"/>
        <v>0</v>
      </c>
      <c r="Q381" s="438">
        <f t="shared" si="60"/>
        <v>0</v>
      </c>
      <c r="R381" s="438">
        <f t="shared" si="60"/>
        <v>0</v>
      </c>
      <c r="S381" s="438">
        <f>N381+O381+P381+Q381+R381</f>
        <v>0</v>
      </c>
    </row>
    <row r="382" spans="1:19" ht="13.5">
      <c r="A382" s="445">
        <v>52</v>
      </c>
      <c r="B382" s="427"/>
      <c r="C382" s="428"/>
      <c r="D382" s="434"/>
      <c r="E382" s="428"/>
      <c r="F382" s="422"/>
      <c r="G382" s="422"/>
      <c r="H382" s="422"/>
      <c r="I382" s="422"/>
      <c r="J382" s="422"/>
      <c r="K382" s="414"/>
      <c r="L382" s="414"/>
      <c r="N382" s="438">
        <f t="shared" si="60"/>
        <v>0</v>
      </c>
      <c r="O382" s="438">
        <f t="shared" si="60"/>
        <v>0</v>
      </c>
      <c r="P382" s="438">
        <f t="shared" si="60"/>
        <v>0</v>
      </c>
      <c r="Q382" s="438">
        <f t="shared" si="60"/>
        <v>0</v>
      </c>
      <c r="R382" s="438">
        <f t="shared" si="60"/>
        <v>0</v>
      </c>
      <c r="S382" s="438">
        <f>N382+O382+P382+Q382+R382</f>
        <v>0</v>
      </c>
    </row>
    <row r="383" spans="1:19" ht="13.5">
      <c r="A383" s="445">
        <v>53</v>
      </c>
      <c r="B383" s="427"/>
      <c r="C383" s="428"/>
      <c r="D383" s="434"/>
      <c r="E383" s="428"/>
      <c r="F383" s="431"/>
      <c r="G383" s="431"/>
      <c r="H383" s="431"/>
      <c r="I383" s="431"/>
      <c r="J383" s="431"/>
      <c r="K383" s="431"/>
      <c r="L383" s="431"/>
      <c r="N383" s="438">
        <f t="shared" si="60"/>
        <v>0</v>
      </c>
      <c r="O383" s="438">
        <f t="shared" si="60"/>
        <v>0</v>
      </c>
      <c r="P383" s="438">
        <f t="shared" si="60"/>
        <v>0</v>
      </c>
      <c r="Q383" s="438">
        <f t="shared" si="60"/>
        <v>0</v>
      </c>
      <c r="R383" s="438">
        <f t="shared" si="60"/>
        <v>0</v>
      </c>
      <c r="S383" s="438">
        <f>N383+O383+P383+Q383+R383</f>
        <v>0</v>
      </c>
    </row>
    <row r="384" spans="1:19" ht="13.5">
      <c r="A384" s="445">
        <v>52</v>
      </c>
      <c r="B384" s="427"/>
      <c r="C384" s="428"/>
      <c r="D384" s="434"/>
      <c r="E384" s="428"/>
      <c r="F384" s="431"/>
      <c r="G384" s="431"/>
      <c r="H384" s="431"/>
      <c r="I384" s="431"/>
      <c r="J384" s="431"/>
      <c r="K384" s="431"/>
      <c r="L384" s="431"/>
      <c r="N384" s="438"/>
      <c r="O384" s="438"/>
      <c r="P384" s="438"/>
      <c r="Q384" s="438"/>
      <c r="R384" s="438"/>
      <c r="S384" s="438"/>
    </row>
    <row r="385" spans="1:19" ht="13.5">
      <c r="A385" s="445">
        <v>53</v>
      </c>
      <c r="B385" s="427"/>
      <c r="C385" s="428"/>
      <c r="D385" s="434"/>
      <c r="E385" s="428"/>
      <c r="F385" s="422"/>
      <c r="G385" s="422"/>
      <c r="H385" s="422"/>
      <c r="I385" s="422"/>
      <c r="J385" s="422"/>
      <c r="K385" s="414"/>
      <c r="L385" s="414"/>
      <c r="N385" s="438">
        <f aca="true" t="shared" si="61" ref="N385:R387">SIGN(F385)</f>
        <v>0</v>
      </c>
      <c r="O385" s="438">
        <f t="shared" si="61"/>
        <v>0</v>
      </c>
      <c r="P385" s="438">
        <f t="shared" si="61"/>
        <v>0</v>
      </c>
      <c r="Q385" s="438">
        <f t="shared" si="61"/>
        <v>0</v>
      </c>
      <c r="R385" s="438">
        <f t="shared" si="61"/>
        <v>0</v>
      </c>
      <c r="S385" s="438">
        <f>N385+O385+P385+Q385+R385</f>
        <v>0</v>
      </c>
    </row>
    <row r="386" spans="1:19" ht="13.5">
      <c r="A386" s="445"/>
      <c r="B386" s="427"/>
      <c r="C386" s="428"/>
      <c r="D386" s="434"/>
      <c r="E386" s="428"/>
      <c r="F386" s="422"/>
      <c r="G386" s="422"/>
      <c r="H386" s="422"/>
      <c r="I386" s="422"/>
      <c r="J386" s="422"/>
      <c r="K386" s="414"/>
      <c r="L386" s="414"/>
      <c r="N386" s="438">
        <f t="shared" si="61"/>
        <v>0</v>
      </c>
      <c r="O386" s="438">
        <f t="shared" si="61"/>
        <v>0</v>
      </c>
      <c r="P386" s="438">
        <f t="shared" si="61"/>
        <v>0</v>
      </c>
      <c r="Q386" s="438">
        <f t="shared" si="61"/>
        <v>0</v>
      </c>
      <c r="R386" s="438">
        <f t="shared" si="61"/>
        <v>0</v>
      </c>
      <c r="S386" s="438">
        <f>N386+O386+P386+Q386+R386</f>
        <v>0</v>
      </c>
    </row>
    <row r="387" spans="1:19" ht="13.5">
      <c r="A387" s="445"/>
      <c r="B387" s="427"/>
      <c r="C387" s="428"/>
      <c r="D387" s="434"/>
      <c r="E387" s="428"/>
      <c r="F387" s="422"/>
      <c r="G387" s="422"/>
      <c r="H387" s="422"/>
      <c r="I387" s="422"/>
      <c r="J387" s="422"/>
      <c r="K387" s="414"/>
      <c r="L387" s="414"/>
      <c r="N387" s="438">
        <f t="shared" si="61"/>
        <v>0</v>
      </c>
      <c r="O387" s="438">
        <f t="shared" si="61"/>
        <v>0</v>
      </c>
      <c r="P387" s="438">
        <f t="shared" si="61"/>
        <v>0</v>
      </c>
      <c r="Q387" s="438">
        <f t="shared" si="61"/>
        <v>0</v>
      </c>
      <c r="R387" s="438">
        <f t="shared" si="61"/>
        <v>0</v>
      </c>
      <c r="S387" s="438">
        <f>N387+O387+P387+Q387+R387</f>
        <v>0</v>
      </c>
    </row>
    <row r="388" spans="2:12" ht="12.75">
      <c r="B388" s="416"/>
      <c r="C388" s="424"/>
      <c r="D388" s="411"/>
      <c r="E388" s="424"/>
      <c r="F388" s="416"/>
      <c r="G388" s="416"/>
      <c r="H388" s="416"/>
      <c r="I388" s="432"/>
      <c r="J388" s="416"/>
      <c r="K388" s="411"/>
      <c r="L388" s="411"/>
    </row>
    <row r="389" spans="2:12" ht="15">
      <c r="B389" s="416"/>
      <c r="C389" s="417"/>
      <c r="D389" s="418"/>
      <c r="E389" s="419"/>
      <c r="F389" s="416"/>
      <c r="G389" s="416"/>
      <c r="H389" s="416"/>
      <c r="I389" s="416"/>
      <c r="J389" s="416"/>
      <c r="K389" s="416"/>
      <c r="L389" s="416"/>
    </row>
    <row r="390" spans="2:12" ht="12.75">
      <c r="B390" s="416"/>
      <c r="C390" s="424"/>
      <c r="D390" s="411"/>
      <c r="E390" s="424"/>
      <c r="F390" s="416"/>
      <c r="G390" s="416"/>
      <c r="H390" s="416"/>
      <c r="I390" s="416"/>
      <c r="J390" s="416"/>
      <c r="K390" s="416"/>
      <c r="L390" s="416"/>
    </row>
    <row r="391" spans="2:12" ht="14.25">
      <c r="B391" s="423"/>
      <c r="C391" s="424"/>
      <c r="D391" s="411"/>
      <c r="E391" s="424"/>
      <c r="F391" s="416"/>
      <c r="G391" s="416"/>
      <c r="H391" s="416"/>
      <c r="I391" s="416"/>
      <c r="J391" s="416"/>
      <c r="K391" s="416"/>
      <c r="L391" s="416"/>
    </row>
    <row r="392" spans="2:12" ht="12.75">
      <c r="B392" s="425"/>
      <c r="C392" s="415"/>
      <c r="D392" s="433"/>
      <c r="E392" s="415"/>
      <c r="F392" s="426"/>
      <c r="G392" s="426"/>
      <c r="H392" s="426"/>
      <c r="I392" s="426"/>
      <c r="J392" s="426"/>
      <c r="K392" s="426"/>
      <c r="L392" s="426"/>
    </row>
    <row r="393" spans="1:12" ht="15">
      <c r="A393" s="440">
        <v>87</v>
      </c>
      <c r="B393" s="425"/>
      <c r="C393" s="410"/>
      <c r="D393" s="413"/>
      <c r="E393" s="410"/>
      <c r="F393" s="415"/>
      <c r="G393" s="415"/>
      <c r="H393" s="415"/>
      <c r="I393" s="415"/>
      <c r="J393" s="415"/>
      <c r="K393" s="415"/>
      <c r="L393" s="415"/>
    </row>
    <row r="394" spans="1:19" ht="13.5">
      <c r="A394" s="445">
        <v>33</v>
      </c>
      <c r="B394" s="427"/>
      <c r="C394" s="428"/>
      <c r="D394" s="434"/>
      <c r="E394" s="428"/>
      <c r="F394" s="422"/>
      <c r="G394" s="422"/>
      <c r="H394" s="422"/>
      <c r="I394" s="422"/>
      <c r="J394" s="422"/>
      <c r="K394" s="414"/>
      <c r="L394" s="414"/>
      <c r="N394" s="438">
        <f aca="true" t="shared" si="62" ref="N394:R397">SIGN(F394)</f>
        <v>0</v>
      </c>
      <c r="O394" s="438">
        <f t="shared" si="62"/>
        <v>0</v>
      </c>
      <c r="P394" s="438">
        <f t="shared" si="62"/>
        <v>0</v>
      </c>
      <c r="Q394" s="438">
        <f t="shared" si="62"/>
        <v>0</v>
      </c>
      <c r="R394" s="438">
        <f t="shared" si="62"/>
        <v>0</v>
      </c>
      <c r="S394" s="438">
        <f>N394+O394+P394+Q394+R394</f>
        <v>0</v>
      </c>
    </row>
    <row r="395" spans="1:19" ht="13.5">
      <c r="A395" s="445">
        <v>32</v>
      </c>
      <c r="B395" s="427"/>
      <c r="C395" s="428"/>
      <c r="D395" s="434"/>
      <c r="E395" s="428"/>
      <c r="F395" s="422"/>
      <c r="G395" s="422"/>
      <c r="H395" s="422"/>
      <c r="I395" s="422"/>
      <c r="J395" s="422"/>
      <c r="K395" s="414"/>
      <c r="L395" s="414"/>
      <c r="N395" s="438">
        <f t="shared" si="62"/>
        <v>0</v>
      </c>
      <c r="O395" s="438">
        <f t="shared" si="62"/>
        <v>0</v>
      </c>
      <c r="P395" s="438">
        <f t="shared" si="62"/>
        <v>0</v>
      </c>
      <c r="Q395" s="438">
        <f t="shared" si="62"/>
        <v>0</v>
      </c>
      <c r="R395" s="438">
        <f t="shared" si="62"/>
        <v>0</v>
      </c>
      <c r="S395" s="438">
        <f>N395+O395+P395+Q395+R395</f>
        <v>0</v>
      </c>
    </row>
    <row r="396" spans="1:19" ht="13.5">
      <c r="A396" s="445">
        <v>31</v>
      </c>
      <c r="B396" s="427"/>
      <c r="C396" s="428"/>
      <c r="D396" s="434"/>
      <c r="E396" s="428"/>
      <c r="F396" s="422"/>
      <c r="G396" s="422"/>
      <c r="H396" s="422"/>
      <c r="I396" s="422"/>
      <c r="J396" s="422"/>
      <c r="K396" s="414"/>
      <c r="L396" s="414"/>
      <c r="N396" s="438">
        <f t="shared" si="62"/>
        <v>0</v>
      </c>
      <c r="O396" s="438">
        <f t="shared" si="62"/>
        <v>0</v>
      </c>
      <c r="P396" s="438">
        <f t="shared" si="62"/>
        <v>0</v>
      </c>
      <c r="Q396" s="438">
        <f t="shared" si="62"/>
        <v>0</v>
      </c>
      <c r="R396" s="438">
        <f t="shared" si="62"/>
        <v>0</v>
      </c>
      <c r="S396" s="438">
        <f>N396+O396+P396+Q396+R396</f>
        <v>0</v>
      </c>
    </row>
    <row r="397" spans="1:19" ht="13.5">
      <c r="A397" s="445">
        <v>33</v>
      </c>
      <c r="B397" s="427"/>
      <c r="C397" s="428"/>
      <c r="D397" s="434"/>
      <c r="E397" s="428"/>
      <c r="F397" s="431"/>
      <c r="G397" s="431"/>
      <c r="H397" s="431"/>
      <c r="I397" s="431"/>
      <c r="J397" s="431"/>
      <c r="K397" s="431"/>
      <c r="L397" s="431"/>
      <c r="N397" s="438">
        <f t="shared" si="62"/>
        <v>0</v>
      </c>
      <c r="O397" s="438">
        <f t="shared" si="62"/>
        <v>0</v>
      </c>
      <c r="P397" s="438">
        <f t="shared" si="62"/>
        <v>0</v>
      </c>
      <c r="Q397" s="438">
        <f t="shared" si="62"/>
        <v>0</v>
      </c>
      <c r="R397" s="438">
        <f t="shared" si="62"/>
        <v>0</v>
      </c>
      <c r="S397" s="438">
        <f>N397+O397+P397+Q397+R397</f>
        <v>0</v>
      </c>
    </row>
    <row r="398" spans="1:19" ht="13.5">
      <c r="A398" s="445">
        <v>31</v>
      </c>
      <c r="B398" s="427"/>
      <c r="C398" s="428"/>
      <c r="D398" s="434"/>
      <c r="E398" s="428"/>
      <c r="F398" s="431"/>
      <c r="G398" s="431"/>
      <c r="H398" s="431"/>
      <c r="I398" s="431"/>
      <c r="J398" s="431"/>
      <c r="K398" s="431"/>
      <c r="L398" s="431"/>
      <c r="N398" s="438"/>
      <c r="O398" s="438"/>
      <c r="P398" s="438"/>
      <c r="Q398" s="438"/>
      <c r="R398" s="438"/>
      <c r="S398" s="438"/>
    </row>
    <row r="399" spans="1:19" ht="13.5">
      <c r="A399" s="445">
        <v>33</v>
      </c>
      <c r="B399" s="427"/>
      <c r="C399" s="428"/>
      <c r="D399" s="434"/>
      <c r="E399" s="428"/>
      <c r="F399" s="422"/>
      <c r="G399" s="422"/>
      <c r="H399" s="422"/>
      <c r="I399" s="422"/>
      <c r="J399" s="422"/>
      <c r="K399" s="414"/>
      <c r="L399" s="414"/>
      <c r="N399" s="438">
        <f aca="true" t="shared" si="63" ref="N399:R401">SIGN(F399)</f>
        <v>0</v>
      </c>
      <c r="O399" s="438">
        <f t="shared" si="63"/>
        <v>0</v>
      </c>
      <c r="P399" s="438">
        <f t="shared" si="63"/>
        <v>0</v>
      </c>
      <c r="Q399" s="438">
        <f t="shared" si="63"/>
        <v>0</v>
      </c>
      <c r="R399" s="438">
        <f t="shared" si="63"/>
        <v>0</v>
      </c>
      <c r="S399" s="438">
        <f>N399+O399+P399+Q399+R399</f>
        <v>0</v>
      </c>
    </row>
    <row r="400" spans="1:19" ht="13.5">
      <c r="A400" s="445"/>
      <c r="B400" s="427"/>
      <c r="C400" s="428"/>
      <c r="D400" s="434"/>
      <c r="E400" s="428"/>
      <c r="F400" s="422"/>
      <c r="G400" s="422"/>
      <c r="H400" s="422"/>
      <c r="I400" s="422"/>
      <c r="J400" s="422"/>
      <c r="K400" s="414"/>
      <c r="L400" s="414"/>
      <c r="N400" s="438">
        <f t="shared" si="63"/>
        <v>0</v>
      </c>
      <c r="O400" s="438">
        <f t="shared" si="63"/>
        <v>0</v>
      </c>
      <c r="P400" s="438">
        <f t="shared" si="63"/>
        <v>0</v>
      </c>
      <c r="Q400" s="438">
        <f t="shared" si="63"/>
        <v>0</v>
      </c>
      <c r="R400" s="438">
        <f t="shared" si="63"/>
        <v>0</v>
      </c>
      <c r="S400" s="438">
        <f>N400+O400+P400+Q400+R400</f>
        <v>0</v>
      </c>
    </row>
    <row r="401" spans="1:19" ht="13.5">
      <c r="A401" s="445"/>
      <c r="B401" s="427"/>
      <c r="C401" s="428"/>
      <c r="D401" s="434"/>
      <c r="E401" s="428"/>
      <c r="F401" s="422"/>
      <c r="G401" s="422"/>
      <c r="H401" s="422"/>
      <c r="I401" s="422"/>
      <c r="J401" s="422"/>
      <c r="K401" s="414"/>
      <c r="L401" s="414"/>
      <c r="N401" s="438">
        <f t="shared" si="63"/>
        <v>0</v>
      </c>
      <c r="O401" s="438">
        <f t="shared" si="63"/>
        <v>0</v>
      </c>
      <c r="P401" s="438">
        <f t="shared" si="63"/>
        <v>0</v>
      </c>
      <c r="Q401" s="438">
        <f t="shared" si="63"/>
        <v>0</v>
      </c>
      <c r="R401" s="438">
        <f t="shared" si="63"/>
        <v>0</v>
      </c>
      <c r="S401" s="438">
        <f>N401+O401+P401+Q401+R401</f>
        <v>0</v>
      </c>
    </row>
    <row r="402" spans="2:12" ht="12.75">
      <c r="B402" s="416"/>
      <c r="C402" s="424"/>
      <c r="D402" s="411"/>
      <c r="E402" s="424"/>
      <c r="F402" s="416"/>
      <c r="G402" s="416"/>
      <c r="H402" s="416"/>
      <c r="I402" s="432"/>
      <c r="J402" s="416"/>
      <c r="K402" s="411"/>
      <c r="L402" s="411"/>
    </row>
    <row r="403" spans="2:12" ht="15">
      <c r="B403" s="416"/>
      <c r="C403" s="417"/>
      <c r="D403" s="418"/>
      <c r="E403" s="419"/>
      <c r="F403" s="416"/>
      <c r="G403" s="416"/>
      <c r="H403" s="416"/>
      <c r="I403" s="416"/>
      <c r="J403" s="416"/>
      <c r="K403" s="416"/>
      <c r="L403" s="416"/>
    </row>
    <row r="404" spans="2:12" ht="12.75">
      <c r="B404" s="416"/>
      <c r="C404" s="424"/>
      <c r="D404" s="411"/>
      <c r="E404" s="424"/>
      <c r="F404" s="416"/>
      <c r="G404" s="416"/>
      <c r="H404" s="416"/>
      <c r="I404" s="416"/>
      <c r="J404" s="416"/>
      <c r="K404" s="416"/>
      <c r="L404" s="416"/>
    </row>
    <row r="405" spans="2:12" ht="14.25">
      <c r="B405" s="423"/>
      <c r="C405" s="424"/>
      <c r="D405" s="411"/>
      <c r="E405" s="424"/>
      <c r="F405" s="416"/>
      <c r="G405" s="416"/>
      <c r="H405" s="416"/>
      <c r="I405" s="416"/>
      <c r="J405" s="416"/>
      <c r="K405" s="416"/>
      <c r="L405" s="416"/>
    </row>
    <row r="406" spans="2:12" ht="12.75">
      <c r="B406" s="425"/>
      <c r="C406" s="415"/>
      <c r="D406" s="433"/>
      <c r="E406" s="415"/>
      <c r="F406" s="426"/>
      <c r="G406" s="426"/>
      <c r="H406" s="426"/>
      <c r="I406" s="426"/>
      <c r="J406" s="426"/>
      <c r="K406" s="426"/>
      <c r="L406" s="426"/>
    </row>
    <row r="407" spans="1:12" ht="15">
      <c r="A407" s="440">
        <v>92</v>
      </c>
      <c r="B407" s="425"/>
      <c r="C407" s="410"/>
      <c r="D407" s="413"/>
      <c r="E407" s="410"/>
      <c r="F407" s="415"/>
      <c r="G407" s="415"/>
      <c r="H407" s="415"/>
      <c r="I407" s="415"/>
      <c r="J407" s="415"/>
      <c r="K407" s="415"/>
      <c r="L407" s="415"/>
    </row>
    <row r="408" spans="1:19" ht="13.5">
      <c r="A408" s="445">
        <v>56</v>
      </c>
      <c r="B408" s="427"/>
      <c r="C408" s="428"/>
      <c r="D408" s="434"/>
      <c r="E408" s="428"/>
      <c r="F408" s="422"/>
      <c r="G408" s="422"/>
      <c r="H408" s="422"/>
      <c r="I408" s="422"/>
      <c r="J408" s="422"/>
      <c r="K408" s="414"/>
      <c r="L408" s="414"/>
      <c r="N408" s="438">
        <f aca="true" t="shared" si="64" ref="N408:R411">SIGN(F408)</f>
        <v>0</v>
      </c>
      <c r="O408" s="438">
        <f t="shared" si="64"/>
        <v>0</v>
      </c>
      <c r="P408" s="438">
        <f t="shared" si="64"/>
        <v>0</v>
      </c>
      <c r="Q408" s="438">
        <f t="shared" si="64"/>
        <v>0</v>
      </c>
      <c r="R408" s="438">
        <f t="shared" si="64"/>
        <v>0</v>
      </c>
      <c r="S408" s="438">
        <f>N408+O408+P408+Q408+R408</f>
        <v>0</v>
      </c>
    </row>
    <row r="409" spans="1:19" ht="13.5">
      <c r="A409" s="445">
        <v>57</v>
      </c>
      <c r="B409" s="427"/>
      <c r="C409" s="428"/>
      <c r="D409" s="434"/>
      <c r="E409" s="428"/>
      <c r="F409" s="422"/>
      <c r="G409" s="422"/>
      <c r="H409" s="422"/>
      <c r="I409" s="422"/>
      <c r="J409" s="422"/>
      <c r="K409" s="414"/>
      <c r="L409" s="414"/>
      <c r="N409" s="438">
        <f t="shared" si="64"/>
        <v>0</v>
      </c>
      <c r="O409" s="438">
        <f t="shared" si="64"/>
        <v>0</v>
      </c>
      <c r="P409" s="438">
        <f t="shared" si="64"/>
        <v>0</v>
      </c>
      <c r="Q409" s="438">
        <f t="shared" si="64"/>
        <v>0</v>
      </c>
      <c r="R409" s="438">
        <f t="shared" si="64"/>
        <v>0</v>
      </c>
      <c r="S409" s="438">
        <f>N409+O409+P409+Q409+R409</f>
        <v>0</v>
      </c>
    </row>
    <row r="410" spans="1:19" ht="13.5">
      <c r="A410" s="445">
        <v>58</v>
      </c>
      <c r="B410" s="427"/>
      <c r="C410" s="428"/>
      <c r="D410" s="434"/>
      <c r="E410" s="428"/>
      <c r="F410" s="422"/>
      <c r="G410" s="422"/>
      <c r="H410" s="422"/>
      <c r="I410" s="422"/>
      <c r="J410" s="422"/>
      <c r="K410" s="414"/>
      <c r="L410" s="414"/>
      <c r="N410" s="438">
        <f t="shared" si="64"/>
        <v>0</v>
      </c>
      <c r="O410" s="438">
        <f t="shared" si="64"/>
        <v>0</v>
      </c>
      <c r="P410" s="438">
        <f t="shared" si="64"/>
        <v>0</v>
      </c>
      <c r="Q410" s="438">
        <f t="shared" si="64"/>
        <v>0</v>
      </c>
      <c r="R410" s="438">
        <f t="shared" si="64"/>
        <v>0</v>
      </c>
      <c r="S410" s="438">
        <f>N410+O410+P410+Q410+R410</f>
        <v>0</v>
      </c>
    </row>
    <row r="411" spans="1:19" ht="13.5">
      <c r="A411" s="445">
        <v>58</v>
      </c>
      <c r="B411" s="427"/>
      <c r="C411" s="428"/>
      <c r="D411" s="434"/>
      <c r="E411" s="428"/>
      <c r="F411" s="431"/>
      <c r="G411" s="431"/>
      <c r="H411" s="431"/>
      <c r="I411" s="431"/>
      <c r="J411" s="431"/>
      <c r="K411" s="431"/>
      <c r="L411" s="431"/>
      <c r="N411" s="438">
        <f t="shared" si="64"/>
        <v>0</v>
      </c>
      <c r="O411" s="438">
        <f t="shared" si="64"/>
        <v>0</v>
      </c>
      <c r="P411" s="438">
        <f t="shared" si="64"/>
        <v>0</v>
      </c>
      <c r="Q411" s="438">
        <f t="shared" si="64"/>
        <v>0</v>
      </c>
      <c r="R411" s="438">
        <f t="shared" si="64"/>
        <v>0</v>
      </c>
      <c r="S411" s="438">
        <f>N411+O411+P411+Q411+R411</f>
        <v>0</v>
      </c>
    </row>
    <row r="412" spans="1:19" ht="13.5">
      <c r="A412" s="445">
        <v>57</v>
      </c>
      <c r="B412" s="427"/>
      <c r="C412" s="428"/>
      <c r="D412" s="434"/>
      <c r="E412" s="428"/>
      <c r="F412" s="431"/>
      <c r="G412" s="431"/>
      <c r="H412" s="431"/>
      <c r="I412" s="431"/>
      <c r="J412" s="431"/>
      <c r="K412" s="431"/>
      <c r="L412" s="431"/>
      <c r="N412" s="438"/>
      <c r="O412" s="438"/>
      <c r="P412" s="438"/>
      <c r="Q412" s="438"/>
      <c r="R412" s="438"/>
      <c r="S412" s="438"/>
    </row>
    <row r="413" spans="1:19" ht="13.5">
      <c r="A413" s="445"/>
      <c r="B413" s="427"/>
      <c r="C413" s="428"/>
      <c r="D413" s="434"/>
      <c r="E413" s="428"/>
      <c r="F413" s="422"/>
      <c r="G413" s="422"/>
      <c r="H413" s="422"/>
      <c r="I413" s="422"/>
      <c r="J413" s="422"/>
      <c r="K413" s="414"/>
      <c r="L413" s="414"/>
      <c r="N413" s="438">
        <f aca="true" t="shared" si="65" ref="N413:R415">SIGN(F413)</f>
        <v>0</v>
      </c>
      <c r="O413" s="438">
        <f t="shared" si="65"/>
        <v>0</v>
      </c>
      <c r="P413" s="438">
        <f t="shared" si="65"/>
        <v>0</v>
      </c>
      <c r="Q413" s="438">
        <f t="shared" si="65"/>
        <v>0</v>
      </c>
      <c r="R413" s="438">
        <f t="shared" si="65"/>
        <v>0</v>
      </c>
      <c r="S413" s="438">
        <f>N413+O413+P413+Q413+R413</f>
        <v>0</v>
      </c>
    </row>
    <row r="414" spans="1:19" ht="13.5">
      <c r="A414" s="445"/>
      <c r="B414" s="427"/>
      <c r="C414" s="428"/>
      <c r="D414" s="434"/>
      <c r="E414" s="428"/>
      <c r="F414" s="422"/>
      <c r="G414" s="422"/>
      <c r="H414" s="422"/>
      <c r="I414" s="422"/>
      <c r="J414" s="422"/>
      <c r="K414" s="414"/>
      <c r="L414" s="414"/>
      <c r="N414" s="438">
        <f t="shared" si="65"/>
        <v>0</v>
      </c>
      <c r="O414" s="438">
        <f t="shared" si="65"/>
        <v>0</v>
      </c>
      <c r="P414" s="438">
        <f t="shared" si="65"/>
        <v>0</v>
      </c>
      <c r="Q414" s="438">
        <f t="shared" si="65"/>
        <v>0</v>
      </c>
      <c r="R414" s="438">
        <f t="shared" si="65"/>
        <v>0</v>
      </c>
      <c r="S414" s="438">
        <f>N414+O414+P414+Q414+R414</f>
        <v>0</v>
      </c>
    </row>
    <row r="415" spans="1:19" ht="13.5">
      <c r="A415" s="445"/>
      <c r="B415" s="427"/>
      <c r="C415" s="428"/>
      <c r="D415" s="434"/>
      <c r="E415" s="428"/>
      <c r="F415" s="422"/>
      <c r="G415" s="422"/>
      <c r="H415" s="422"/>
      <c r="I415" s="422"/>
      <c r="J415" s="422"/>
      <c r="K415" s="414"/>
      <c r="L415" s="414"/>
      <c r="N415" s="438">
        <f t="shared" si="65"/>
        <v>0</v>
      </c>
      <c r="O415" s="438">
        <f t="shared" si="65"/>
        <v>0</v>
      </c>
      <c r="P415" s="438">
        <f t="shared" si="65"/>
        <v>0</v>
      </c>
      <c r="Q415" s="438">
        <f t="shared" si="65"/>
        <v>0</v>
      </c>
      <c r="R415" s="438">
        <f t="shared" si="65"/>
        <v>0</v>
      </c>
      <c r="S415" s="438">
        <f>N415+O415+P415+Q415+R415</f>
        <v>0</v>
      </c>
    </row>
    <row r="416" spans="2:12" ht="12.75">
      <c r="B416" s="416"/>
      <c r="C416" s="424"/>
      <c r="D416" s="411"/>
      <c r="E416" s="424"/>
      <c r="F416" s="416"/>
      <c r="G416" s="416"/>
      <c r="H416" s="416"/>
      <c r="I416" s="432"/>
      <c r="J416" s="416"/>
      <c r="K416" s="411"/>
      <c r="L416" s="411"/>
    </row>
    <row r="417" spans="2:12" ht="15">
      <c r="B417" s="416"/>
      <c r="C417" s="417"/>
      <c r="D417" s="418"/>
      <c r="E417" s="419"/>
      <c r="F417" s="416"/>
      <c r="G417" s="416"/>
      <c r="H417" s="416"/>
      <c r="I417" s="416"/>
      <c r="J417" s="416"/>
      <c r="K417" s="416"/>
      <c r="L417" s="416"/>
    </row>
    <row r="418" spans="2:12" ht="12.75">
      <c r="B418" s="416"/>
      <c r="C418" s="424"/>
      <c r="D418" s="411"/>
      <c r="E418" s="424"/>
      <c r="F418" s="416"/>
      <c r="G418" s="416"/>
      <c r="H418" s="416"/>
      <c r="I418" s="416"/>
      <c r="J418" s="416"/>
      <c r="K418" s="416"/>
      <c r="L418" s="416"/>
    </row>
    <row r="419" spans="2:12" ht="12.75">
      <c r="B419" s="416"/>
      <c r="C419" s="424"/>
      <c r="D419" s="411"/>
      <c r="E419" s="424"/>
      <c r="F419" s="416"/>
      <c r="G419" s="416"/>
      <c r="H419" s="416"/>
      <c r="I419" s="416"/>
      <c r="J419" s="416"/>
      <c r="K419" s="416"/>
      <c r="L419" s="416"/>
    </row>
    <row r="420" spans="2:12" ht="15.75">
      <c r="B420" s="435"/>
      <c r="C420" s="424"/>
      <c r="D420" s="411"/>
      <c r="E420" s="424"/>
      <c r="F420" s="416"/>
      <c r="G420" s="416"/>
      <c r="H420" s="416"/>
      <c r="I420" s="435"/>
      <c r="J420" s="416"/>
      <c r="K420" s="416"/>
      <c r="L420" s="416"/>
    </row>
    <row r="421" spans="2:12" ht="15.75">
      <c r="B421" s="435"/>
      <c r="C421" s="424"/>
      <c r="D421" s="411"/>
      <c r="E421" s="424"/>
      <c r="F421" s="416"/>
      <c r="G421" s="416"/>
      <c r="H421" s="416"/>
      <c r="I421" s="435"/>
      <c r="J421" s="416"/>
      <c r="K421" s="416"/>
      <c r="L421" s="416"/>
    </row>
    <row r="422" spans="2:12" ht="15.75">
      <c r="B422" s="435"/>
      <c r="C422" s="424"/>
      <c r="D422" s="411"/>
      <c r="E422" s="424"/>
      <c r="F422" s="416"/>
      <c r="G422" s="416"/>
      <c r="H422" s="416"/>
      <c r="I422" s="435"/>
      <c r="J422" s="416"/>
      <c r="K422" s="416"/>
      <c r="L422" s="416"/>
    </row>
    <row r="423" spans="2:12" ht="12.75">
      <c r="B423" s="416"/>
      <c r="C423" s="424"/>
      <c r="D423" s="411"/>
      <c r="E423" s="424"/>
      <c r="F423" s="416"/>
      <c r="G423" s="416"/>
      <c r="H423" s="416"/>
      <c r="I423" s="416"/>
      <c r="J423" s="416"/>
      <c r="K423" s="416"/>
      <c r="L423" s="416"/>
    </row>
    <row r="424" spans="2:12" ht="12.75">
      <c r="B424" s="416"/>
      <c r="C424" s="424"/>
      <c r="D424" s="411"/>
      <c r="E424" s="424"/>
      <c r="F424" s="416"/>
      <c r="G424" s="416"/>
      <c r="H424" s="416"/>
      <c r="I424" s="416"/>
      <c r="J424" s="416"/>
      <c r="K424" s="416"/>
      <c r="L424" s="416"/>
    </row>
    <row r="425" spans="2:12" ht="12.75">
      <c r="B425" s="416"/>
      <c r="C425" s="424"/>
      <c r="D425" s="411"/>
      <c r="E425" s="424"/>
      <c r="F425" s="416"/>
      <c r="G425" s="416"/>
      <c r="H425" s="416"/>
      <c r="I425" s="416"/>
      <c r="J425" s="416"/>
      <c r="K425" s="416"/>
      <c r="L425" s="416"/>
    </row>
    <row r="426" spans="2:12" ht="12.75">
      <c r="B426" s="416"/>
      <c r="C426" s="424"/>
      <c r="D426" s="411"/>
      <c r="E426" s="424"/>
      <c r="F426" s="416"/>
      <c r="G426" s="416"/>
      <c r="H426" s="416"/>
      <c r="I426" s="416"/>
      <c r="J426" s="416"/>
      <c r="K426" s="416"/>
      <c r="L426" s="416"/>
    </row>
    <row r="427" spans="2:12" ht="12.75">
      <c r="B427" s="416"/>
      <c r="C427" s="424"/>
      <c r="D427" s="411"/>
      <c r="E427" s="424"/>
      <c r="F427" s="416"/>
      <c r="G427" s="416"/>
      <c r="H427" s="416"/>
      <c r="I427" s="416"/>
      <c r="J427" s="416"/>
      <c r="K427" s="416"/>
      <c r="L427" s="416"/>
    </row>
    <row r="428" spans="2:12" ht="12.75">
      <c r="B428" s="416"/>
      <c r="C428" s="424"/>
      <c r="D428" s="411"/>
      <c r="E428" s="424"/>
      <c r="F428" s="416"/>
      <c r="G428" s="416"/>
      <c r="H428" s="416"/>
      <c r="I428" s="416"/>
      <c r="J428" s="416"/>
      <c r="K428" s="416"/>
      <c r="L428" s="416"/>
    </row>
    <row r="429" spans="2:12" ht="12.75">
      <c r="B429" s="416"/>
      <c r="C429" s="424"/>
      <c r="D429" s="411"/>
      <c r="E429" s="424"/>
      <c r="F429" s="416"/>
      <c r="G429" s="416"/>
      <c r="H429" s="416"/>
      <c r="I429" s="416"/>
      <c r="J429" s="416"/>
      <c r="K429" s="416"/>
      <c r="L429" s="416"/>
    </row>
    <row r="430" spans="2:12" ht="12.75">
      <c r="B430" s="416"/>
      <c r="C430" s="424"/>
      <c r="D430" s="411"/>
      <c r="E430" s="424"/>
      <c r="F430" s="416"/>
      <c r="G430" s="416"/>
      <c r="H430" s="416"/>
      <c r="I430" s="416"/>
      <c r="J430" s="416"/>
      <c r="K430" s="416"/>
      <c r="L430" s="416"/>
    </row>
    <row r="431" spans="2:12" ht="12.75">
      <c r="B431" s="416"/>
      <c r="C431" s="424"/>
      <c r="D431" s="411"/>
      <c r="E431" s="424"/>
      <c r="F431" s="416"/>
      <c r="G431" s="416"/>
      <c r="H431" s="416"/>
      <c r="I431" s="416"/>
      <c r="J431" s="416"/>
      <c r="K431" s="416"/>
      <c r="L431" s="416"/>
    </row>
    <row r="432" spans="3:12" ht="12.75">
      <c r="C432" s="424"/>
      <c r="D432" s="411"/>
      <c r="E432" s="424"/>
      <c r="F432" s="416"/>
      <c r="G432" s="416"/>
      <c r="H432" s="416"/>
      <c r="I432" s="416"/>
      <c r="J432" s="416"/>
      <c r="K432" s="416"/>
      <c r="L432" s="416"/>
    </row>
  </sheetData>
  <sheetProtection/>
  <mergeCells count="274">
    <mergeCell ref="L140:L141"/>
    <mergeCell ref="B146:B147"/>
    <mergeCell ref="F146:J146"/>
    <mergeCell ref="K146:L146"/>
    <mergeCell ref="J10:J11"/>
    <mergeCell ref="B136:B137"/>
    <mergeCell ref="H140:H141"/>
    <mergeCell ref="I140:I141"/>
    <mergeCell ref="J140:J141"/>
    <mergeCell ref="K140:K141"/>
    <mergeCell ref="K10:K11"/>
    <mergeCell ref="F21:F22"/>
    <mergeCell ref="G21:G22"/>
    <mergeCell ref="H21:H22"/>
    <mergeCell ref="I21:I22"/>
    <mergeCell ref="J21:J22"/>
    <mergeCell ref="F10:F11"/>
    <mergeCell ref="G10:G11"/>
    <mergeCell ref="H10:H11"/>
    <mergeCell ref="I10:I11"/>
    <mergeCell ref="J55:J56"/>
    <mergeCell ref="K32:K33"/>
    <mergeCell ref="F43:F44"/>
    <mergeCell ref="G43:G44"/>
    <mergeCell ref="H43:H44"/>
    <mergeCell ref="I43:I44"/>
    <mergeCell ref="J43:J44"/>
    <mergeCell ref="F32:F33"/>
    <mergeCell ref="G32:G33"/>
    <mergeCell ref="H32:H33"/>
    <mergeCell ref="F66:F67"/>
    <mergeCell ref="G66:G67"/>
    <mergeCell ref="H66:H67"/>
    <mergeCell ref="I66:I67"/>
    <mergeCell ref="J66:J67"/>
    <mergeCell ref="K43:K44"/>
    <mergeCell ref="F55:F56"/>
    <mergeCell ref="G55:G56"/>
    <mergeCell ref="H55:H56"/>
    <mergeCell ref="I55:I56"/>
    <mergeCell ref="L130:L131"/>
    <mergeCell ref="K87:K88"/>
    <mergeCell ref="F98:F99"/>
    <mergeCell ref="G98:G99"/>
    <mergeCell ref="H98:H99"/>
    <mergeCell ref="I98:I99"/>
    <mergeCell ref="J98:J99"/>
    <mergeCell ref="F87:F88"/>
    <mergeCell ref="G87:G88"/>
    <mergeCell ref="H87:H88"/>
    <mergeCell ref="F120:F121"/>
    <mergeCell ref="G120:G121"/>
    <mergeCell ref="H120:H121"/>
    <mergeCell ref="I120:I121"/>
    <mergeCell ref="K98:K99"/>
    <mergeCell ref="F109:F110"/>
    <mergeCell ref="G109:G110"/>
    <mergeCell ref="H109:H110"/>
    <mergeCell ref="I109:I110"/>
    <mergeCell ref="J120:J121"/>
    <mergeCell ref="K120:K121"/>
    <mergeCell ref="F160:F161"/>
    <mergeCell ref="G160:G161"/>
    <mergeCell ref="H160:H161"/>
    <mergeCell ref="I160:I161"/>
    <mergeCell ref="F136:J136"/>
    <mergeCell ref="K136:L136"/>
    <mergeCell ref="F140:F141"/>
    <mergeCell ref="G140:G141"/>
    <mergeCell ref="J160:J161"/>
    <mergeCell ref="G130:G131"/>
    <mergeCell ref="H130:H131"/>
    <mergeCell ref="I130:I131"/>
    <mergeCell ref="J130:J131"/>
    <mergeCell ref="K130:K131"/>
    <mergeCell ref="H150:H151"/>
    <mergeCell ref="L181:L182"/>
    <mergeCell ref="B195:L195"/>
    <mergeCell ref="K171:K172"/>
    <mergeCell ref="F202:F203"/>
    <mergeCell ref="K160:K161"/>
    <mergeCell ref="B167:B168"/>
    <mergeCell ref="F167:J167"/>
    <mergeCell ref="K167:L167"/>
    <mergeCell ref="K181:K182"/>
    <mergeCell ref="D191:G191"/>
    <mergeCell ref="B193:L193"/>
    <mergeCell ref="F224:F225"/>
    <mergeCell ref="G224:G225"/>
    <mergeCell ref="F171:F172"/>
    <mergeCell ref="G171:G172"/>
    <mergeCell ref="H171:H172"/>
    <mergeCell ref="I171:I172"/>
    <mergeCell ref="J171:J172"/>
    <mergeCell ref="H224:H225"/>
    <mergeCell ref="I224:I225"/>
    <mergeCell ref="J202:J203"/>
    <mergeCell ref="K202:K203"/>
    <mergeCell ref="F213:F214"/>
    <mergeCell ref="G213:G214"/>
    <mergeCell ref="H213:H214"/>
    <mergeCell ref="I213:I214"/>
    <mergeCell ref="G202:G203"/>
    <mergeCell ref="H202:H203"/>
    <mergeCell ref="F246:F247"/>
    <mergeCell ref="G246:G247"/>
    <mergeCell ref="H246:H247"/>
    <mergeCell ref="I246:I247"/>
    <mergeCell ref="J224:J225"/>
    <mergeCell ref="K224:K225"/>
    <mergeCell ref="F235:F236"/>
    <mergeCell ref="G235:G236"/>
    <mergeCell ref="H235:H236"/>
    <mergeCell ref="I235:I236"/>
    <mergeCell ref="F268:F269"/>
    <mergeCell ref="G268:G269"/>
    <mergeCell ref="H268:H269"/>
    <mergeCell ref="I268:I269"/>
    <mergeCell ref="J246:J247"/>
    <mergeCell ref="K246:K247"/>
    <mergeCell ref="F257:F258"/>
    <mergeCell ref="G257:G258"/>
    <mergeCell ref="H257:H258"/>
    <mergeCell ref="I257:I258"/>
    <mergeCell ref="J268:J269"/>
    <mergeCell ref="K268:K269"/>
    <mergeCell ref="B1:L1"/>
    <mergeCell ref="B4:L4"/>
    <mergeCell ref="B6:B7"/>
    <mergeCell ref="F6:J6"/>
    <mergeCell ref="K6:L6"/>
    <mergeCell ref="L10:L11"/>
    <mergeCell ref="B17:B18"/>
    <mergeCell ref="B190:L190"/>
    <mergeCell ref="F17:J17"/>
    <mergeCell ref="K17:L17"/>
    <mergeCell ref="L21:L22"/>
    <mergeCell ref="B28:B29"/>
    <mergeCell ref="F28:J28"/>
    <mergeCell ref="K28:L28"/>
    <mergeCell ref="K21:K22"/>
    <mergeCell ref="L32:L33"/>
    <mergeCell ref="B39:B40"/>
    <mergeCell ref="F39:J39"/>
    <mergeCell ref="K39:L39"/>
    <mergeCell ref="L43:L44"/>
    <mergeCell ref="B51:B52"/>
    <mergeCell ref="F51:J51"/>
    <mergeCell ref="K51:L51"/>
    <mergeCell ref="I32:I33"/>
    <mergeCell ref="J32:J33"/>
    <mergeCell ref="L55:L56"/>
    <mergeCell ref="B62:B63"/>
    <mergeCell ref="F62:J62"/>
    <mergeCell ref="K62:L62"/>
    <mergeCell ref="L66:L67"/>
    <mergeCell ref="B83:B84"/>
    <mergeCell ref="F83:J83"/>
    <mergeCell ref="K83:L83"/>
    <mergeCell ref="K66:K67"/>
    <mergeCell ref="K55:K56"/>
    <mergeCell ref="L87:L88"/>
    <mergeCell ref="B94:B95"/>
    <mergeCell ref="F94:J94"/>
    <mergeCell ref="K94:L94"/>
    <mergeCell ref="L98:L99"/>
    <mergeCell ref="K103:L103"/>
    <mergeCell ref="I87:I88"/>
    <mergeCell ref="J87:J88"/>
    <mergeCell ref="B105:B106"/>
    <mergeCell ref="F105:J105"/>
    <mergeCell ref="K105:L105"/>
    <mergeCell ref="L109:L110"/>
    <mergeCell ref="B116:B117"/>
    <mergeCell ref="F116:J116"/>
    <mergeCell ref="K116:L116"/>
    <mergeCell ref="J109:J110"/>
    <mergeCell ref="K109:K110"/>
    <mergeCell ref="L120:L121"/>
    <mergeCell ref="B156:B157"/>
    <mergeCell ref="F156:J156"/>
    <mergeCell ref="K156:L156"/>
    <mergeCell ref="L160:L161"/>
    <mergeCell ref="K165:L165"/>
    <mergeCell ref="B126:B127"/>
    <mergeCell ref="F126:J126"/>
    <mergeCell ref="K126:L126"/>
    <mergeCell ref="F130:F131"/>
    <mergeCell ref="B198:B199"/>
    <mergeCell ref="F198:J198"/>
    <mergeCell ref="K198:L198"/>
    <mergeCell ref="L202:L203"/>
    <mergeCell ref="F181:F182"/>
    <mergeCell ref="G181:G182"/>
    <mergeCell ref="H181:H182"/>
    <mergeCell ref="I181:I182"/>
    <mergeCell ref="I202:I203"/>
    <mergeCell ref="J181:J182"/>
    <mergeCell ref="B209:B210"/>
    <mergeCell ref="F209:J209"/>
    <mergeCell ref="K209:L209"/>
    <mergeCell ref="L213:L214"/>
    <mergeCell ref="B220:B221"/>
    <mergeCell ref="F220:J220"/>
    <mergeCell ref="K220:L220"/>
    <mergeCell ref="J213:J214"/>
    <mergeCell ref="K213:K214"/>
    <mergeCell ref="B231:B232"/>
    <mergeCell ref="F231:J231"/>
    <mergeCell ref="K231:L231"/>
    <mergeCell ref="L235:L236"/>
    <mergeCell ref="B242:B243"/>
    <mergeCell ref="F242:J242"/>
    <mergeCell ref="K242:L242"/>
    <mergeCell ref="J235:J236"/>
    <mergeCell ref="K235:K236"/>
    <mergeCell ref="F253:J253"/>
    <mergeCell ref="K253:L253"/>
    <mergeCell ref="L257:L258"/>
    <mergeCell ref="B264:B265"/>
    <mergeCell ref="F264:J264"/>
    <mergeCell ref="K264:L264"/>
    <mergeCell ref="J257:J258"/>
    <mergeCell ref="K257:K258"/>
    <mergeCell ref="B275:B276"/>
    <mergeCell ref="F275:J275"/>
    <mergeCell ref="K275:L275"/>
    <mergeCell ref="F279:F280"/>
    <mergeCell ref="G279:G280"/>
    <mergeCell ref="H279:H280"/>
    <mergeCell ref="I279:I280"/>
    <mergeCell ref="J279:J280"/>
    <mergeCell ref="K279:K280"/>
    <mergeCell ref="L279:L280"/>
    <mergeCell ref="J150:J151"/>
    <mergeCell ref="K150:K151"/>
    <mergeCell ref="L268:L269"/>
    <mergeCell ref="D2:G2"/>
    <mergeCell ref="L246:L247"/>
    <mergeCell ref="L224:L225"/>
    <mergeCell ref="L171:L172"/>
    <mergeCell ref="B196:L196"/>
    <mergeCell ref="L150:L151"/>
    <mergeCell ref="B253:B254"/>
    <mergeCell ref="B76:L76"/>
    <mergeCell ref="D77:G77"/>
    <mergeCell ref="B79:L79"/>
    <mergeCell ref="B81:L81"/>
    <mergeCell ref="B177:B178"/>
    <mergeCell ref="F177:J177"/>
    <mergeCell ref="K177:L177"/>
    <mergeCell ref="F150:F151"/>
    <mergeCell ref="G150:G151"/>
    <mergeCell ref="I150:I151"/>
    <mergeCell ref="B286:B287"/>
    <mergeCell ref="F286:J286"/>
    <mergeCell ref="K286:L286"/>
    <mergeCell ref="F290:F291"/>
    <mergeCell ref="G290:G291"/>
    <mergeCell ref="H290:H291"/>
    <mergeCell ref="I290:I291"/>
    <mergeCell ref="J290:J291"/>
    <mergeCell ref="K290:K291"/>
    <mergeCell ref="L290:L291"/>
    <mergeCell ref="B297:B298"/>
    <mergeCell ref="F297:J297"/>
    <mergeCell ref="K297:L297"/>
    <mergeCell ref="F301:F302"/>
    <mergeCell ref="G301:G302"/>
    <mergeCell ref="H301:H302"/>
    <mergeCell ref="I301:I302"/>
    <mergeCell ref="J301:J302"/>
    <mergeCell ref="K301:K302"/>
    <mergeCell ref="L301:L302"/>
  </mergeCells>
  <printOptions/>
  <pageMargins left="0.7" right="0.7" top="0.75" bottom="0.75" header="0.3" footer="0.3"/>
  <pageSetup fitToHeight="3" horizontalDpi="600" verticalDpi="600" orientation="portrait" paperSize="9" scale="65" r:id="rId1"/>
  <rowBreaks count="4" manualBreakCount="4">
    <brk id="75" max="255" man="1"/>
    <brk id="154" max="255" man="1"/>
    <brk id="189" max="255" man="1"/>
    <brk id="262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D42"/>
  <sheetViews>
    <sheetView zoomScalePageLayoutView="0" workbookViewId="0" topLeftCell="B26">
      <selection activeCell="D16" sqref="D16:D17"/>
    </sheetView>
  </sheetViews>
  <sheetFormatPr defaultColWidth="9.33203125" defaultRowHeight="12.75" outlineLevelCol="1"/>
  <cols>
    <col min="1" max="1" width="7.33203125" style="0" hidden="1" customWidth="1" outlineLevel="1"/>
    <col min="2" max="2" width="9.66015625" style="0" customWidth="1" collapsed="1"/>
    <col min="3" max="3" width="41.16015625" style="0" customWidth="1"/>
    <col min="4" max="4" width="47.5" style="0" customWidth="1"/>
  </cols>
  <sheetData>
    <row r="1" spans="1:4" ht="23.25">
      <c r="A1" s="709" t="s">
        <v>133</v>
      </c>
      <c r="B1" s="709"/>
      <c r="C1" s="709"/>
      <c r="D1" s="709"/>
    </row>
    <row r="2" spans="1:4" ht="24" thickBot="1">
      <c r="A2" s="710" t="s">
        <v>582</v>
      </c>
      <c r="B2" s="710"/>
      <c r="C2" s="710"/>
      <c r="D2" s="710"/>
    </row>
    <row r="3" spans="1:4" ht="15.75">
      <c r="A3" s="603" t="s">
        <v>71</v>
      </c>
      <c r="B3" s="603"/>
      <c r="C3" s="603"/>
      <c r="D3" s="84" t="s">
        <v>52</v>
      </c>
    </row>
    <row r="4" spans="2:4" ht="18.75">
      <c r="B4" s="713" t="s">
        <v>757</v>
      </c>
      <c r="C4" s="713"/>
      <c r="D4" s="713"/>
    </row>
    <row r="6" spans="1:4" ht="15.75">
      <c r="A6" s="58"/>
      <c r="B6" s="712" t="s">
        <v>16</v>
      </c>
      <c r="C6" s="712"/>
      <c r="D6" s="712"/>
    </row>
    <row r="7" ht="13.5" thickBot="1">
      <c r="A7" s="3"/>
    </row>
    <row r="8" spans="1:4" ht="17.25" thickBot="1" thickTop="1">
      <c r="A8" s="3"/>
      <c r="B8" s="65" t="s">
        <v>244</v>
      </c>
      <c r="C8" s="72" t="s">
        <v>5</v>
      </c>
      <c r="D8" s="65" t="s">
        <v>658</v>
      </c>
    </row>
    <row r="9" spans="1:4" ht="17.25" thickBot="1" thickTop="1">
      <c r="A9" s="23"/>
      <c r="B9" s="592" t="s">
        <v>628</v>
      </c>
      <c r="C9" s="593"/>
      <c r="D9" s="594"/>
    </row>
    <row r="10" spans="1:4" ht="15.75">
      <c r="A10" s="26">
        <v>21</v>
      </c>
      <c r="B10" s="807" t="s">
        <v>1</v>
      </c>
      <c r="C10" s="74" t="str">
        <f>IF(A10="","",VLOOKUP(A10,'списки участников'!A:I,3,FALSE))</f>
        <v>Саунин Алексей</v>
      </c>
      <c r="D10" s="809" t="s">
        <v>131</v>
      </c>
    </row>
    <row r="11" spans="1:4" ht="15.75">
      <c r="A11" s="27">
        <v>32</v>
      </c>
      <c r="B11" s="811"/>
      <c r="C11" s="74" t="str">
        <f>IF(A11="","",VLOOKUP(A11,'списки участников'!A:I,3,FALSE))</f>
        <v>Яковлев Артем</v>
      </c>
      <c r="D11" s="812"/>
    </row>
    <row r="12" spans="1:4" ht="15.75">
      <c r="A12" s="26">
        <v>34</v>
      </c>
      <c r="B12" s="811"/>
      <c r="C12" s="74" t="str">
        <f>IF(A12="","",VLOOKUP(A12,'списки участников'!A:I,3,FALSE))</f>
        <v>Беспалов Константин</v>
      </c>
      <c r="D12" s="812"/>
    </row>
    <row r="13" spans="1:4" ht="15.75">
      <c r="A13" s="26">
        <v>3</v>
      </c>
      <c r="B13" s="808"/>
      <c r="C13" s="74" t="str">
        <f>IF(A13="","",VLOOKUP(A13,'списки участников'!A:I,3,FALSE))</f>
        <v>Пруцких Борис</v>
      </c>
      <c r="D13" s="810"/>
    </row>
    <row r="14" spans="1:4" ht="15.75">
      <c r="A14" s="26">
        <v>13</v>
      </c>
      <c r="B14" s="807" t="s">
        <v>3</v>
      </c>
      <c r="C14" s="74" t="str">
        <f>IF(A14="","",VLOOKUP(A14,'списки участников'!A:I,3,FALSE))</f>
        <v>Мамонов Михаил</v>
      </c>
      <c r="D14" s="809" t="s">
        <v>134</v>
      </c>
    </row>
    <row r="15" spans="1:4" ht="15.75">
      <c r="A15" s="26">
        <v>12</v>
      </c>
      <c r="B15" s="811"/>
      <c r="C15" s="74" t="str">
        <f>IF(A15="","",VLOOKUP(A15,'списки участников'!A:I,3,FALSE))</f>
        <v>Стулов Никита</v>
      </c>
      <c r="D15" s="812"/>
    </row>
    <row r="16" spans="1:4" ht="15.75">
      <c r="A16" s="26">
        <v>11</v>
      </c>
      <c r="B16" s="807" t="s">
        <v>6</v>
      </c>
      <c r="C16" s="74" t="str">
        <f>IF(A16="","",VLOOKUP(A16,'списки участников'!A:I,3,FALSE))</f>
        <v>Шарапов Роман</v>
      </c>
      <c r="D16" s="809" t="s">
        <v>81</v>
      </c>
    </row>
    <row r="17" spans="1:4" ht="16.5" thickBot="1">
      <c r="A17" s="26">
        <v>131</v>
      </c>
      <c r="B17" s="808"/>
      <c r="C17" s="74" t="str">
        <f>IF(A17="","",VLOOKUP(A17,'списки участников'!A:I,3,FALSE))</f>
        <v>Зорина Анастасия</v>
      </c>
      <c r="D17" s="810"/>
    </row>
    <row r="18" spans="1:4" ht="16.5" thickBot="1">
      <c r="A18" s="24"/>
      <c r="B18" s="596" t="s">
        <v>826</v>
      </c>
      <c r="C18" s="597"/>
      <c r="D18" s="598"/>
    </row>
    <row r="19" spans="1:4" ht="15.75">
      <c r="A19" s="27">
        <v>41</v>
      </c>
      <c r="B19" s="807" t="s">
        <v>1</v>
      </c>
      <c r="C19" s="74" t="str">
        <f>IF(A19="","",VLOOKUP(A19,'списки участников'!A:I,3,FALSE))</f>
        <v>Карпов Иван</v>
      </c>
      <c r="D19" s="809" t="s">
        <v>129</v>
      </c>
    </row>
    <row r="20" spans="1:4" ht="15.75">
      <c r="A20" s="26">
        <v>1</v>
      </c>
      <c r="B20" s="811"/>
      <c r="C20" s="74" t="str">
        <f>IF(A20="","",VLOOKUP(A20,'списки участников'!A:I,3,FALSE))</f>
        <v>Хуснуллин Тимур</v>
      </c>
      <c r="D20" s="812"/>
    </row>
    <row r="21" spans="1:4" ht="15.75">
      <c r="A21" s="26">
        <v>35</v>
      </c>
      <c r="B21" s="807" t="s">
        <v>3</v>
      </c>
      <c r="C21" s="74" t="str">
        <f>IF(A21="","",VLOOKUP(A21,'списки участников'!A:I,3,FALSE))</f>
        <v>Бадалян Саргис</v>
      </c>
      <c r="D21" s="809" t="s">
        <v>137</v>
      </c>
    </row>
    <row r="22" spans="1:4" ht="15.75">
      <c r="A22" s="26">
        <v>23</v>
      </c>
      <c r="B22" s="811"/>
      <c r="C22" s="74" t="str">
        <f>IF(A22="","",VLOOKUP(A22,'списки участников'!A:I,3,FALSE))</f>
        <v>Коваленко Иван</v>
      </c>
      <c r="D22" s="812"/>
    </row>
    <row r="23" spans="1:4" ht="15.75">
      <c r="A23" s="27">
        <v>24</v>
      </c>
      <c r="B23" s="808"/>
      <c r="C23" s="74" t="str">
        <f>IF(A23="","",VLOOKUP(A23,'списки участников'!A:I,3,FALSE))</f>
        <v>Костин Игорь</v>
      </c>
      <c r="D23" s="810"/>
    </row>
    <row r="24" spans="1:4" ht="15.75">
      <c r="A24" s="577">
        <v>33</v>
      </c>
      <c r="B24" s="807" t="s">
        <v>6</v>
      </c>
      <c r="C24" s="74" t="str">
        <f>IF(A24="","",VLOOKUP(A24,'списки участников'!A:I,3,FALSE))</f>
        <v>Балобанов Владислав</v>
      </c>
      <c r="D24" s="809" t="s">
        <v>632</v>
      </c>
    </row>
    <row r="25" spans="1:4" ht="15.75">
      <c r="A25" s="578">
        <v>45</v>
      </c>
      <c r="B25" s="808"/>
      <c r="C25" s="74" t="str">
        <f>IF(A25="","",VLOOKUP(A25,'списки участников'!A:I,3,FALSE))</f>
        <v>Перевозчиков Никита</v>
      </c>
      <c r="D25" s="810"/>
    </row>
    <row r="26" spans="1:4" ht="12.75">
      <c r="A26" s="3"/>
      <c r="B26" s="2"/>
      <c r="C26" s="71"/>
      <c r="D26" s="5"/>
    </row>
    <row r="27" spans="1:4" ht="15.75">
      <c r="A27" s="58"/>
      <c r="B27" s="712" t="s">
        <v>75</v>
      </c>
      <c r="C27" s="712"/>
      <c r="D27" s="712"/>
    </row>
    <row r="28" ht="13.5" thickBot="1">
      <c r="A28" s="3"/>
    </row>
    <row r="29" spans="1:4" ht="16.5" thickBot="1">
      <c r="A29" s="23"/>
      <c r="B29" s="592" t="s">
        <v>628</v>
      </c>
      <c r="C29" s="593"/>
      <c r="D29" s="594"/>
    </row>
    <row r="30" spans="1:4" ht="17.25" thickBot="1" thickTop="1">
      <c r="A30" s="3"/>
      <c r="B30" s="65" t="s">
        <v>244</v>
      </c>
      <c r="C30" s="72" t="s">
        <v>5</v>
      </c>
      <c r="D30" s="65" t="s">
        <v>658</v>
      </c>
    </row>
    <row r="31" spans="1:4" ht="16.5" thickTop="1">
      <c r="A31" s="26">
        <v>134</v>
      </c>
      <c r="B31" s="807" t="s">
        <v>1</v>
      </c>
      <c r="C31" s="74" t="str">
        <f>IF(A31="","",VLOOKUP(A31,'списки участников'!A:I,3,FALSE))</f>
        <v>Гильманова Диана</v>
      </c>
      <c r="D31" s="809" t="s">
        <v>130</v>
      </c>
    </row>
    <row r="32" spans="1:4" ht="15.75">
      <c r="A32" s="27">
        <v>111</v>
      </c>
      <c r="B32" s="811"/>
      <c r="C32" s="74" t="str">
        <f>IF(A32="","",VLOOKUP(A32,'списки участников'!A:I,3,FALSE))</f>
        <v>Набиева Анита</v>
      </c>
      <c r="D32" s="812"/>
    </row>
    <row r="33" spans="1:4" ht="15.75">
      <c r="A33" s="26">
        <v>123</v>
      </c>
      <c r="B33" s="811"/>
      <c r="C33" s="74" t="str">
        <f>IF(A33="","",VLOOKUP(A33,'списки участников'!A:I,3,FALSE))</f>
        <v>Назарова Мадина</v>
      </c>
      <c r="D33" s="812"/>
    </row>
    <row r="34" spans="1:4" ht="15.75">
      <c r="A34" s="26">
        <v>121</v>
      </c>
      <c r="B34" s="807" t="s">
        <v>3</v>
      </c>
      <c r="C34" s="74" t="str">
        <f>IF(A34="","",VLOOKUP(A34,'списки участников'!A:I,3,FALSE))</f>
        <v>Абдуллаева Элла</v>
      </c>
      <c r="D34" s="809" t="s">
        <v>137</v>
      </c>
    </row>
    <row r="35" spans="1:4" ht="15.75">
      <c r="A35" s="26"/>
      <c r="B35" s="808"/>
      <c r="C35" s="74" t="s">
        <v>577</v>
      </c>
      <c r="D35" s="810"/>
    </row>
    <row r="36" spans="1:4" ht="15.75">
      <c r="A36" s="26">
        <v>122</v>
      </c>
      <c r="B36" s="807" t="s">
        <v>6</v>
      </c>
      <c r="C36" s="74" t="str">
        <f>IF(A36="","",VLOOKUP(A36,'списки участников'!A:I,3,FALSE))</f>
        <v>Шайган Алена</v>
      </c>
      <c r="D36" s="809" t="s">
        <v>131</v>
      </c>
    </row>
    <row r="37" spans="1:4" ht="15.75">
      <c r="A37" s="26">
        <v>112</v>
      </c>
      <c r="B37" s="808"/>
      <c r="C37" s="74" t="str">
        <f>IF(A37="","",VLOOKUP(A37,'списки участников'!A:I,3,FALSE))</f>
        <v>Алиева Маляк</v>
      </c>
      <c r="D37" s="810"/>
    </row>
    <row r="38" spans="1:4" ht="15.75">
      <c r="A38" s="44"/>
      <c r="B38" s="45"/>
      <c r="C38" s="53"/>
      <c r="D38" s="28"/>
    </row>
    <row r="39" spans="1:4" ht="15.75">
      <c r="A39" s="44"/>
      <c r="B39" s="45"/>
      <c r="C39" s="53"/>
      <c r="D39" s="28"/>
    </row>
    <row r="40" spans="1:4" ht="15.75">
      <c r="A40" s="3"/>
      <c r="B40" s="2"/>
      <c r="C40" s="177" t="s">
        <v>586</v>
      </c>
      <c r="D40" s="30" t="s">
        <v>54</v>
      </c>
    </row>
    <row r="41" spans="1:4" ht="15.75">
      <c r="A41" s="3"/>
      <c r="B41" s="2"/>
      <c r="C41" s="177"/>
      <c r="D41" s="30"/>
    </row>
    <row r="42" spans="1:4" ht="15.75">
      <c r="A42" s="3"/>
      <c r="B42" s="2"/>
      <c r="C42" s="177" t="s">
        <v>587</v>
      </c>
      <c r="D42" s="30" t="s">
        <v>55</v>
      </c>
    </row>
  </sheetData>
  <sheetProtection/>
  <mergeCells count="27">
    <mergeCell ref="A1:D1"/>
    <mergeCell ref="A2:D2"/>
    <mergeCell ref="A3:C3"/>
    <mergeCell ref="B4:D4"/>
    <mergeCell ref="B6:D6"/>
    <mergeCell ref="B9:D9"/>
    <mergeCell ref="B18:D18"/>
    <mergeCell ref="B10:B13"/>
    <mergeCell ref="D10:D13"/>
    <mergeCell ref="B14:B15"/>
    <mergeCell ref="D14:D15"/>
    <mergeCell ref="D16:D17"/>
    <mergeCell ref="B16:B17"/>
    <mergeCell ref="B19:B20"/>
    <mergeCell ref="D19:D20"/>
    <mergeCell ref="B21:B23"/>
    <mergeCell ref="D21:D23"/>
    <mergeCell ref="B24:B25"/>
    <mergeCell ref="D24:D25"/>
    <mergeCell ref="B36:B37"/>
    <mergeCell ref="D36:D37"/>
    <mergeCell ref="B34:B35"/>
    <mergeCell ref="D34:D35"/>
    <mergeCell ref="B27:D27"/>
    <mergeCell ref="B29:D29"/>
    <mergeCell ref="B31:B33"/>
    <mergeCell ref="D31:D33"/>
  </mergeCells>
  <printOptions/>
  <pageMargins left="0.7" right="0.7" top="0.75" bottom="0.75" header="0.3" footer="0.3"/>
  <pageSetup fitToHeight="1" fitToWidth="1" horizontalDpi="600" verticalDpi="600" orientation="portrait" paperSize="9" scale="9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view="pageBreakPreview" zoomScale="60" zoomScalePageLayoutView="0" workbookViewId="0" topLeftCell="A21">
      <selection activeCell="T45" sqref="T45"/>
    </sheetView>
  </sheetViews>
  <sheetFormatPr defaultColWidth="9.33203125" defaultRowHeight="12.75"/>
  <cols>
    <col min="1" max="1" width="15.66015625" style="579" customWidth="1"/>
    <col min="2" max="2" width="24.66015625" style="579" customWidth="1"/>
    <col min="3" max="6" width="9.33203125" style="579" customWidth="1"/>
    <col min="7" max="7" width="35.16015625" style="579" customWidth="1"/>
  </cols>
  <sheetData>
    <row r="1" spans="1:7" ht="15.75">
      <c r="A1" s="813" t="s">
        <v>827</v>
      </c>
      <c r="B1" s="813"/>
      <c r="C1" s="813"/>
      <c r="D1" s="813"/>
      <c r="E1" s="813"/>
      <c r="F1" s="813"/>
      <c r="G1" s="813"/>
    </row>
    <row r="2" spans="1:7" ht="15.75">
      <c r="A2" s="814"/>
      <c r="B2" s="814"/>
      <c r="C2" s="814"/>
      <c r="D2" s="814"/>
      <c r="E2" s="814"/>
      <c r="F2" s="814"/>
      <c r="G2" s="814"/>
    </row>
    <row r="3" spans="1:7" ht="18">
      <c r="A3" s="815" t="s">
        <v>828</v>
      </c>
      <c r="B3" s="815"/>
      <c r="C3" s="815"/>
      <c r="D3" s="815"/>
      <c r="E3" s="815"/>
      <c r="F3" s="815"/>
      <c r="G3" s="815"/>
    </row>
    <row r="5" spans="1:7" ht="39.75" customHeight="1">
      <c r="A5" s="816" t="s">
        <v>829</v>
      </c>
      <c r="B5" s="816"/>
      <c r="C5" s="817" t="s">
        <v>830</v>
      </c>
      <c r="D5" s="817"/>
      <c r="E5" s="817"/>
      <c r="F5" s="817"/>
      <c r="G5" s="817"/>
    </row>
    <row r="6" spans="1:7" ht="15">
      <c r="A6" s="818" t="s">
        <v>831</v>
      </c>
      <c r="B6" s="818"/>
      <c r="C6" s="819" t="s">
        <v>71</v>
      </c>
      <c r="D6" s="819"/>
      <c r="E6" s="819"/>
      <c r="F6" s="819"/>
      <c r="G6" s="819"/>
    </row>
    <row r="7" spans="1:7" ht="15">
      <c r="A7" s="820" t="s">
        <v>832</v>
      </c>
      <c r="B7" s="820"/>
      <c r="C7" s="821" t="s">
        <v>833</v>
      </c>
      <c r="D7" s="821"/>
      <c r="E7" s="821"/>
      <c r="F7" s="821"/>
      <c r="G7" s="821"/>
    </row>
    <row r="8" ht="12.75">
      <c r="A8" s="581" t="s">
        <v>834</v>
      </c>
    </row>
    <row r="9" spans="1:7" ht="34.5" customHeight="1">
      <c r="A9" s="822" t="s">
        <v>835</v>
      </c>
      <c r="B9" s="822"/>
      <c r="C9" s="822"/>
      <c r="D9" s="822"/>
      <c r="E9" s="822"/>
      <c r="F9" s="822"/>
      <c r="G9" s="822"/>
    </row>
    <row r="10" spans="1:7" ht="12.75">
      <c r="A10" s="580" t="s">
        <v>836</v>
      </c>
      <c r="B10" s="582"/>
      <c r="C10" s="582"/>
      <c r="D10" s="582"/>
      <c r="E10" s="582"/>
      <c r="F10" s="582"/>
      <c r="G10" s="582"/>
    </row>
    <row r="11" spans="1:7" ht="15">
      <c r="A11" s="823" t="s">
        <v>837</v>
      </c>
      <c r="B11" s="823"/>
      <c r="C11" s="823"/>
      <c r="D11" s="823"/>
      <c r="E11" s="823"/>
      <c r="F11" s="823"/>
      <c r="G11" s="823"/>
    </row>
    <row r="12" spans="1:7" ht="12.75">
      <c r="A12" s="824" t="s">
        <v>838</v>
      </c>
      <c r="B12" s="824"/>
      <c r="C12" s="824"/>
      <c r="D12" s="824"/>
      <c r="E12" s="824"/>
      <c r="F12" s="824"/>
      <c r="G12" s="824"/>
    </row>
    <row r="13" spans="1:7" ht="15">
      <c r="A13" s="825" t="s">
        <v>837</v>
      </c>
      <c r="B13" s="825"/>
      <c r="C13" s="825"/>
      <c r="D13" s="825"/>
      <c r="E13" s="825"/>
      <c r="F13" s="825"/>
      <c r="G13" s="825"/>
    </row>
    <row r="14" ht="12.75">
      <c r="A14" s="583" t="s">
        <v>839</v>
      </c>
    </row>
    <row r="15" spans="1:7" ht="49.5" customHeight="1">
      <c r="A15" s="826" t="s">
        <v>840</v>
      </c>
      <c r="B15" s="827"/>
      <c r="C15" s="827"/>
      <c r="D15" s="827"/>
      <c r="E15" s="827"/>
      <c r="F15" s="827"/>
      <c r="G15" s="827"/>
    </row>
    <row r="16" spans="1:7" ht="12.75">
      <c r="A16" s="580" t="s">
        <v>841</v>
      </c>
      <c r="B16" s="582"/>
      <c r="C16" s="582"/>
      <c r="D16" s="582"/>
      <c r="E16" s="582"/>
      <c r="F16" s="582"/>
      <c r="G16" s="582"/>
    </row>
    <row r="17" spans="1:7" ht="15">
      <c r="A17" s="828" t="s">
        <v>842</v>
      </c>
      <c r="B17" s="828"/>
      <c r="C17" s="828"/>
      <c r="D17" s="828"/>
      <c r="E17" s="828"/>
      <c r="F17" s="828"/>
      <c r="G17" s="828"/>
    </row>
    <row r="18" spans="1:7" ht="12.75">
      <c r="A18" s="580" t="s">
        <v>843</v>
      </c>
      <c r="B18" s="582"/>
      <c r="C18" s="582"/>
      <c r="D18" s="582"/>
      <c r="E18" s="582"/>
      <c r="F18" s="582"/>
      <c r="G18" s="582"/>
    </row>
    <row r="19" spans="1:7" ht="15">
      <c r="A19" s="828" t="s">
        <v>844</v>
      </c>
      <c r="B19" s="828"/>
      <c r="C19" s="828"/>
      <c r="D19" s="828"/>
      <c r="E19" s="828"/>
      <c r="F19" s="828"/>
      <c r="G19" s="828"/>
    </row>
    <row r="20" spans="1:7" ht="12.75">
      <c r="A20" s="580" t="s">
        <v>845</v>
      </c>
      <c r="B20" s="582"/>
      <c r="C20" s="582"/>
      <c r="D20" s="582"/>
      <c r="E20" s="582"/>
      <c r="F20" s="582"/>
      <c r="G20" s="582"/>
    </row>
    <row r="21" spans="1:7" ht="30" customHeight="1">
      <c r="A21" s="828" t="s">
        <v>846</v>
      </c>
      <c r="B21" s="828"/>
      <c r="C21" s="828"/>
      <c r="D21" s="828"/>
      <c r="E21" s="828"/>
      <c r="F21" s="828"/>
      <c r="G21" s="828"/>
    </row>
    <row r="22" spans="1:7" ht="12.75">
      <c r="A22" s="580" t="s">
        <v>847</v>
      </c>
      <c r="B22" s="582"/>
      <c r="C22" s="582"/>
      <c r="D22" s="582"/>
      <c r="E22" s="582"/>
      <c r="F22" s="582"/>
      <c r="G22" s="582"/>
    </row>
    <row r="23" spans="1:7" ht="60" customHeight="1">
      <c r="A23" s="825" t="s">
        <v>848</v>
      </c>
      <c r="B23" s="825"/>
      <c r="C23" s="825"/>
      <c r="D23" s="825"/>
      <c r="E23" s="825"/>
      <c r="F23" s="825"/>
      <c r="G23" s="825"/>
    </row>
    <row r="24" spans="1:7" ht="12.75">
      <c r="A24" s="824" t="s">
        <v>849</v>
      </c>
      <c r="B24" s="824"/>
      <c r="C24" s="824"/>
      <c r="D24" s="824"/>
      <c r="E24" s="824"/>
      <c r="F24" s="824"/>
      <c r="G24" s="824"/>
    </row>
    <row r="25" spans="1:7" ht="24.75" customHeight="1">
      <c r="A25" s="832"/>
      <c r="B25" s="832"/>
      <c r="C25" s="832"/>
      <c r="D25" s="832"/>
      <c r="E25" s="832"/>
      <c r="F25" s="832"/>
      <c r="G25" s="832"/>
    </row>
    <row r="26" spans="1:7" ht="15">
      <c r="A26" s="584" t="s">
        <v>850</v>
      </c>
      <c r="B26" s="585"/>
      <c r="C26" s="586"/>
      <c r="D26" s="587"/>
      <c r="E26" s="587"/>
      <c r="F26" s="586"/>
      <c r="G26" s="587"/>
    </row>
    <row r="27" spans="1:7" ht="15">
      <c r="A27" s="829"/>
      <c r="B27" s="829"/>
      <c r="C27" s="829"/>
      <c r="D27" s="829"/>
      <c r="E27" s="829"/>
      <c r="F27" s="829"/>
      <c r="G27" s="829"/>
    </row>
    <row r="28" spans="1:7" ht="26.25">
      <c r="A28" s="588" t="s">
        <v>851</v>
      </c>
      <c r="B28" s="830" t="s">
        <v>852</v>
      </c>
      <c r="C28" s="830"/>
      <c r="D28" s="830"/>
      <c r="E28" s="830"/>
      <c r="F28" s="830"/>
      <c r="G28" s="589"/>
    </row>
    <row r="29" spans="1:5" ht="12.75">
      <c r="A29" s="831" t="s">
        <v>853</v>
      </c>
      <c r="B29" s="831"/>
      <c r="C29" s="831"/>
      <c r="D29" s="831"/>
      <c r="E29" s="831"/>
    </row>
    <row r="30" spans="1:7" ht="26.25">
      <c r="A30" s="588" t="s">
        <v>854</v>
      </c>
      <c r="B30" s="830" t="s">
        <v>855</v>
      </c>
      <c r="C30" s="830"/>
      <c r="D30" s="830"/>
      <c r="E30" s="830"/>
      <c r="F30" s="830"/>
      <c r="G30" s="589"/>
    </row>
    <row r="31" spans="1:5" ht="12.75">
      <c r="A31" s="831" t="s">
        <v>853</v>
      </c>
      <c r="B31" s="831"/>
      <c r="C31" s="831"/>
      <c r="D31" s="831"/>
      <c r="E31" s="831"/>
    </row>
  </sheetData>
  <sheetProtection/>
  <mergeCells count="25">
    <mergeCell ref="A27:G27"/>
    <mergeCell ref="B28:F28"/>
    <mergeCell ref="A29:E29"/>
    <mergeCell ref="B30:F30"/>
    <mergeCell ref="A31:E31"/>
    <mergeCell ref="A25:G25"/>
    <mergeCell ref="A15:G15"/>
    <mergeCell ref="A17:G17"/>
    <mergeCell ref="A19:G19"/>
    <mergeCell ref="A21:G21"/>
    <mergeCell ref="A23:G23"/>
    <mergeCell ref="A24:G24"/>
    <mergeCell ref="A7:B7"/>
    <mergeCell ref="C7:G7"/>
    <mergeCell ref="A9:G9"/>
    <mergeCell ref="A11:G11"/>
    <mergeCell ref="A12:G12"/>
    <mergeCell ref="A13:G13"/>
    <mergeCell ref="A1:G1"/>
    <mergeCell ref="A2:G2"/>
    <mergeCell ref="A3:G3"/>
    <mergeCell ref="A5:B5"/>
    <mergeCell ref="C5:G5"/>
    <mergeCell ref="A6:B6"/>
    <mergeCell ref="C6:G6"/>
  </mergeCells>
  <printOptions/>
  <pageMargins left="0.7" right="0.7" top="0.75" bottom="0.75" header="0.3" footer="0.3"/>
  <pageSetup fitToHeight="1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X209"/>
  <sheetViews>
    <sheetView view="pageBreakPreview" zoomScale="90" zoomScaleSheetLayoutView="90" zoomScalePageLayoutView="0" workbookViewId="0" topLeftCell="B64">
      <selection activeCell="B92" sqref="B92:G92"/>
    </sheetView>
  </sheetViews>
  <sheetFormatPr defaultColWidth="9.33203125" defaultRowHeight="12.75" outlineLevelRow="1" outlineLevelCol="2"/>
  <cols>
    <col min="1" max="1" width="5.83203125" style="3" hidden="1" customWidth="1" outlineLevel="1"/>
    <col min="2" max="2" width="7.33203125" style="2" customWidth="1" collapsed="1"/>
    <col min="3" max="3" width="27.66015625" style="71" customWidth="1"/>
    <col min="4" max="4" width="15.5" style="4" customWidth="1"/>
    <col min="5" max="5" width="10.5" style="2" customWidth="1"/>
    <col min="6" max="6" width="36.16015625" style="2" customWidth="1"/>
    <col min="7" max="7" width="28.33203125" style="5" customWidth="1"/>
    <col min="8" max="8" width="35.5" style="5" hidden="1" customWidth="1" outlineLevel="1"/>
    <col min="9" max="9" width="39.83203125" style="5" hidden="1" customWidth="1" outlineLevel="1" collapsed="1"/>
    <col min="10" max="10" width="20.16015625" style="2" hidden="1" customWidth="1" outlineLevel="2"/>
    <col min="11" max="11" width="13" style="2" hidden="1" customWidth="1" outlineLevel="2"/>
    <col min="12" max="12" width="16.16015625" style="2" hidden="1" customWidth="1" outlineLevel="2"/>
    <col min="13" max="13" width="9.33203125" style="2" customWidth="1" collapsed="1"/>
    <col min="14" max="16384" width="9.33203125" style="2" customWidth="1"/>
  </cols>
  <sheetData>
    <row r="1" spans="1:9" ht="19.5" customHeight="1">
      <c r="A1" s="599" t="s">
        <v>133</v>
      </c>
      <c r="B1" s="600"/>
      <c r="C1" s="600"/>
      <c r="D1" s="600"/>
      <c r="E1" s="600"/>
      <c r="F1" s="600"/>
      <c r="G1" s="600"/>
      <c r="H1" s="600"/>
      <c r="I1" s="600"/>
    </row>
    <row r="2" spans="1:9" ht="19.5" customHeight="1" thickBot="1">
      <c r="A2" s="601" t="s">
        <v>582</v>
      </c>
      <c r="B2" s="602"/>
      <c r="C2" s="602"/>
      <c r="D2" s="602"/>
      <c r="E2" s="602"/>
      <c r="F2" s="602"/>
      <c r="G2" s="602"/>
      <c r="H2" s="602"/>
      <c r="I2" s="602"/>
    </row>
    <row r="3" spans="1:9" ht="19.5" customHeight="1">
      <c r="A3" s="603" t="s">
        <v>71</v>
      </c>
      <c r="B3" s="603"/>
      <c r="C3" s="603"/>
      <c r="D3" s="57"/>
      <c r="E3" s="604" t="s">
        <v>52</v>
      </c>
      <c r="F3" s="604"/>
      <c r="G3" s="604"/>
      <c r="H3" s="57"/>
      <c r="I3" s="57"/>
    </row>
    <row r="4" spans="1:9" ht="15.75" customHeight="1">
      <c r="A4" s="605" t="s">
        <v>123</v>
      </c>
      <c r="B4" s="606"/>
      <c r="C4" s="606"/>
      <c r="D4" s="606"/>
      <c r="E4" s="606"/>
      <c r="F4" s="606"/>
      <c r="G4" s="606"/>
      <c r="H4" s="606"/>
      <c r="I4" s="606"/>
    </row>
    <row r="5" spans="1:9" ht="4.5" customHeight="1">
      <c r="A5" s="58"/>
      <c r="B5" s="59"/>
      <c r="C5" s="70"/>
      <c r="D5" s="59"/>
      <c r="E5" s="59"/>
      <c r="F5" s="59"/>
      <c r="G5" s="59"/>
      <c r="H5" s="59"/>
      <c r="I5" s="59"/>
    </row>
    <row r="6" spans="2:9" ht="15.75" customHeight="1">
      <c r="B6" s="607" t="s">
        <v>16</v>
      </c>
      <c r="C6" s="607"/>
      <c r="D6" s="607"/>
      <c r="E6" s="607"/>
      <c r="F6" s="607"/>
      <c r="G6" s="607"/>
      <c r="H6" s="607"/>
      <c r="I6" s="607"/>
    </row>
    <row r="7" spans="2:9" ht="15.75" customHeight="1">
      <c r="B7" s="80"/>
      <c r="C7" s="80"/>
      <c r="D7" s="80"/>
      <c r="E7" s="80"/>
      <c r="F7" s="80"/>
      <c r="G7" s="80"/>
      <c r="H7" s="80"/>
      <c r="I7" s="80"/>
    </row>
    <row r="8" ht="6" customHeight="1" thickBot="1"/>
    <row r="9" spans="2:9" ht="33" customHeight="1" thickBot="1" thickTop="1">
      <c r="B9" s="65" t="s">
        <v>0</v>
      </c>
      <c r="C9" s="72" t="s">
        <v>5</v>
      </c>
      <c r="D9" s="66" t="s">
        <v>10</v>
      </c>
      <c r="E9" s="65" t="s">
        <v>46</v>
      </c>
      <c r="F9" s="65" t="s">
        <v>56</v>
      </c>
      <c r="G9" s="65" t="s">
        <v>17</v>
      </c>
      <c r="H9" s="6" t="s">
        <v>4</v>
      </c>
      <c r="I9" s="7" t="s">
        <v>11</v>
      </c>
    </row>
    <row r="10" spans="1:12" ht="15" customHeight="1" hidden="1" outlineLevel="1">
      <c r="A10" s="8"/>
      <c r="B10" s="9" t="s">
        <v>12</v>
      </c>
      <c r="C10" s="73"/>
      <c r="D10" s="61"/>
      <c r="E10" s="62">
        <f>IF(C10="","",SUMIF('[2]М'!J:J,C10,'[2]М'!F:F))</f>
      </c>
      <c r="F10" s="60"/>
      <c r="G10" s="22"/>
      <c r="H10" s="11"/>
      <c r="I10" s="16"/>
      <c r="J10" s="12"/>
      <c r="K10" s="12"/>
      <c r="L10" s="12"/>
    </row>
    <row r="11" spans="1:12" ht="15" customHeight="1" hidden="1" outlineLevel="1">
      <c r="A11" s="8"/>
      <c r="B11" s="9" t="s">
        <v>13</v>
      </c>
      <c r="C11" s="17"/>
      <c r="D11" s="20"/>
      <c r="E11" s="21">
        <f>IF(C11="","",SUMIF('[2]М'!J:J,C11,'[2]М'!F:F))</f>
      </c>
      <c r="F11" s="60"/>
      <c r="G11" s="22"/>
      <c r="H11" s="11"/>
      <c r="I11" s="16"/>
      <c r="J11" s="12"/>
      <c r="K11" s="12"/>
      <c r="L11" s="12"/>
    </row>
    <row r="12" spans="1:12" ht="15" customHeight="1" hidden="1" outlineLevel="1" thickBot="1">
      <c r="A12" s="8"/>
      <c r="B12" s="13" t="s">
        <v>14</v>
      </c>
      <c r="C12" s="17"/>
      <c r="D12" s="20"/>
      <c r="E12" s="21">
        <f>IF(C12="","",SUMIF('[2]М'!J:J,C12,'[2]М'!F:F))</f>
      </c>
      <c r="F12" s="60"/>
      <c r="G12" s="22"/>
      <c r="H12" s="11"/>
      <c r="I12" s="16"/>
      <c r="J12" s="12"/>
      <c r="K12" s="12"/>
      <c r="L12" s="12"/>
    </row>
    <row r="13" spans="1:12" ht="21.75" customHeight="1" collapsed="1" thickBot="1" thickTop="1">
      <c r="A13" s="23"/>
      <c r="B13" s="592" t="s">
        <v>18</v>
      </c>
      <c r="C13" s="593"/>
      <c r="D13" s="593"/>
      <c r="E13" s="593"/>
      <c r="F13" s="593"/>
      <c r="G13" s="594"/>
      <c r="H13" s="10"/>
      <c r="I13" s="16"/>
      <c r="J13" s="12" t="e">
        <f>MID(C13,1,SEARCH(" ",C13)-1)</f>
        <v>#VALUE!</v>
      </c>
      <c r="K13" s="12" t="e">
        <f>MID(C13,SEARCH(" ",C13)+1,1)</f>
        <v>#VALUE!</v>
      </c>
      <c r="L13" s="12" t="e">
        <f>CONCATENATE(J13," ",K13,".")</f>
        <v>#VALUE!</v>
      </c>
    </row>
    <row r="14" spans="1:12" ht="15" customHeight="1">
      <c r="A14" s="26">
        <v>1</v>
      </c>
      <c r="B14" s="67" t="s">
        <v>1</v>
      </c>
      <c r="C14" s="74" t="s">
        <v>24</v>
      </c>
      <c r="D14" s="81">
        <v>34964</v>
      </c>
      <c r="E14" s="15" t="s">
        <v>29</v>
      </c>
      <c r="F14" s="15" t="s">
        <v>92</v>
      </c>
      <c r="G14" s="14" t="s">
        <v>25</v>
      </c>
      <c r="H14" s="2"/>
      <c r="I14" s="2"/>
      <c r="J14" s="12" t="e">
        <f>MID(#REF!,1,SEARCH(" ",#REF!)-1)</f>
        <v>#REF!</v>
      </c>
      <c r="K14" s="12" t="e">
        <f>MID(#REF!,SEARCH(" ",#REF!)+1,1)</f>
        <v>#REF!</v>
      </c>
      <c r="L14" s="12" t="e">
        <f>CONCATENATE(J14," ",K14,".")</f>
        <v>#REF!</v>
      </c>
    </row>
    <row r="15" spans="1:12" ht="15" customHeight="1">
      <c r="A15" s="27">
        <v>2</v>
      </c>
      <c r="B15" s="67" t="s">
        <v>3</v>
      </c>
      <c r="C15" s="74" t="s">
        <v>23</v>
      </c>
      <c r="D15" s="81">
        <v>34665</v>
      </c>
      <c r="E15" s="15" t="s">
        <v>29</v>
      </c>
      <c r="F15" s="89" t="s">
        <v>50</v>
      </c>
      <c r="G15" s="14" t="s">
        <v>42</v>
      </c>
      <c r="H15" s="2"/>
      <c r="I15" s="2"/>
      <c r="J15" s="12" t="e">
        <f>MID(#REF!,1,SEARCH(" ",#REF!)-1)</f>
        <v>#REF!</v>
      </c>
      <c r="K15" s="12" t="e">
        <f>MID(#REF!,SEARCH(" ",#REF!)+1,1)</f>
        <v>#REF!</v>
      </c>
      <c r="L15" s="12" t="e">
        <f>CONCATENATE(J15," ",K15,".")</f>
        <v>#REF!</v>
      </c>
    </row>
    <row r="16" spans="1:12" ht="15" customHeight="1">
      <c r="A16" s="26">
        <v>3</v>
      </c>
      <c r="B16" s="67" t="s">
        <v>6</v>
      </c>
      <c r="C16" s="74" t="s">
        <v>63</v>
      </c>
      <c r="D16" s="81">
        <v>36993</v>
      </c>
      <c r="E16" s="15"/>
      <c r="F16" s="89" t="s">
        <v>62</v>
      </c>
      <c r="G16" s="14" t="s">
        <v>39</v>
      </c>
      <c r="H16" s="10"/>
      <c r="I16" s="25"/>
      <c r="J16" s="12"/>
      <c r="K16" s="12"/>
      <c r="L16" s="12"/>
    </row>
    <row r="17" spans="1:12" ht="15" customHeight="1">
      <c r="A17" s="26">
        <v>4</v>
      </c>
      <c r="B17" s="67" t="s">
        <v>2</v>
      </c>
      <c r="C17" s="74" t="s">
        <v>102</v>
      </c>
      <c r="D17" s="81">
        <v>37027</v>
      </c>
      <c r="E17" s="15"/>
      <c r="F17" s="15" t="s">
        <v>113</v>
      </c>
      <c r="G17" s="14" t="s">
        <v>65</v>
      </c>
      <c r="H17" s="10"/>
      <c r="I17" s="25"/>
      <c r="J17" s="12"/>
      <c r="K17" s="12"/>
      <c r="L17" s="12"/>
    </row>
    <row r="18" spans="1:12" ht="15" customHeight="1">
      <c r="A18" s="181">
        <v>5</v>
      </c>
      <c r="B18" s="67" t="s">
        <v>9</v>
      </c>
      <c r="C18" s="74" t="s">
        <v>246</v>
      </c>
      <c r="D18" s="81">
        <v>37674</v>
      </c>
      <c r="E18" s="15"/>
      <c r="F18" s="15" t="s">
        <v>247</v>
      </c>
      <c r="G18" s="14" t="s">
        <v>42</v>
      </c>
      <c r="H18" s="10"/>
      <c r="I18" s="25"/>
      <c r="J18" s="12"/>
      <c r="K18" s="12"/>
      <c r="L18" s="12"/>
    </row>
    <row r="19" spans="1:12" ht="15" customHeight="1">
      <c r="A19" s="181">
        <v>6</v>
      </c>
      <c r="B19" s="67" t="s">
        <v>8</v>
      </c>
      <c r="C19" s="74" t="s">
        <v>250</v>
      </c>
      <c r="D19" s="81">
        <v>36769</v>
      </c>
      <c r="E19" s="15"/>
      <c r="F19" s="15" t="s">
        <v>251</v>
      </c>
      <c r="G19" s="14" t="s">
        <v>252</v>
      </c>
      <c r="H19" s="10"/>
      <c r="I19" s="25"/>
      <c r="J19" s="12"/>
      <c r="K19" s="12"/>
      <c r="L19" s="12"/>
    </row>
    <row r="20" spans="1:12" ht="15" customHeight="1">
      <c r="A20" s="181">
        <v>7</v>
      </c>
      <c r="B20" s="67" t="s">
        <v>104</v>
      </c>
      <c r="C20" s="74" t="s">
        <v>248</v>
      </c>
      <c r="D20" s="81">
        <v>36419</v>
      </c>
      <c r="E20" s="15"/>
      <c r="F20" s="15" t="s">
        <v>54</v>
      </c>
      <c r="G20" s="14" t="s">
        <v>139</v>
      </c>
      <c r="H20" s="10"/>
      <c r="I20" s="25"/>
      <c r="J20" s="12"/>
      <c r="K20" s="12"/>
      <c r="L20" s="12"/>
    </row>
    <row r="21" spans="1:12" ht="15" customHeight="1">
      <c r="A21" s="181">
        <v>8</v>
      </c>
      <c r="B21" s="67" t="s">
        <v>105</v>
      </c>
      <c r="C21" s="74" t="s">
        <v>249</v>
      </c>
      <c r="D21" s="81">
        <v>35761</v>
      </c>
      <c r="E21" s="15"/>
      <c r="F21" s="15" t="s">
        <v>50</v>
      </c>
      <c r="G21" s="14" t="s">
        <v>42</v>
      </c>
      <c r="H21" s="10"/>
      <c r="I21" s="25"/>
      <c r="J21" s="12"/>
      <c r="K21" s="12"/>
      <c r="L21" s="12"/>
    </row>
    <row r="22" spans="1:12" ht="15" customHeight="1">
      <c r="A22" s="181">
        <v>9</v>
      </c>
      <c r="B22" s="67" t="s">
        <v>238</v>
      </c>
      <c r="C22" s="74" t="s">
        <v>253</v>
      </c>
      <c r="D22" s="81">
        <v>36486</v>
      </c>
      <c r="E22" s="15"/>
      <c r="F22" s="15" t="s">
        <v>251</v>
      </c>
      <c r="G22" s="14" t="s">
        <v>252</v>
      </c>
      <c r="H22" s="10"/>
      <c r="I22" s="25"/>
      <c r="J22" s="12"/>
      <c r="K22" s="12"/>
      <c r="L22" s="12"/>
    </row>
    <row r="23" spans="1:12" ht="15" customHeight="1">
      <c r="A23" s="181">
        <v>10</v>
      </c>
      <c r="B23" s="67" t="s">
        <v>12</v>
      </c>
      <c r="C23" s="74" t="s">
        <v>254</v>
      </c>
      <c r="D23" s="81">
        <v>35217</v>
      </c>
      <c r="E23" s="15"/>
      <c r="F23" s="15" t="s">
        <v>251</v>
      </c>
      <c r="G23" s="14" t="s">
        <v>252</v>
      </c>
      <c r="H23" s="10"/>
      <c r="I23" s="25"/>
      <c r="J23" s="12"/>
      <c r="K23" s="12"/>
      <c r="L23" s="12"/>
    </row>
    <row r="24" spans="1:12" ht="21" customHeight="1" thickBot="1">
      <c r="A24" s="180"/>
      <c r="B24" s="595" t="s">
        <v>19</v>
      </c>
      <c r="C24" s="595"/>
      <c r="D24" s="595"/>
      <c r="E24" s="595"/>
      <c r="F24" s="595"/>
      <c r="G24" s="595"/>
      <c r="H24" s="10"/>
      <c r="I24" s="16"/>
      <c r="J24" s="12" t="e">
        <f>MID(#REF!,1,SEARCH(" ",#REF!)-1)</f>
        <v>#REF!</v>
      </c>
      <c r="K24" s="12" t="e">
        <f>MID(#REF!,SEARCH(" ",#REF!)+1,1)</f>
        <v>#REF!</v>
      </c>
      <c r="L24" s="12" t="e">
        <f>CONCATENATE(J24," ",K24,".")</f>
        <v>#REF!</v>
      </c>
    </row>
    <row r="25" spans="1:12" ht="15" customHeight="1">
      <c r="A25" s="26">
        <v>11</v>
      </c>
      <c r="B25" s="67">
        <v>1</v>
      </c>
      <c r="C25" s="74" t="s">
        <v>26</v>
      </c>
      <c r="D25" s="81">
        <v>34858</v>
      </c>
      <c r="E25" s="15">
        <v>1</v>
      </c>
      <c r="F25" s="87" t="s">
        <v>82</v>
      </c>
      <c r="G25" s="14" t="s">
        <v>81</v>
      </c>
      <c r="H25" s="10"/>
      <c r="I25" s="16"/>
      <c r="J25" s="12" t="str">
        <f>MID(C25,1,SEARCH(" ",C25)-1)</f>
        <v>Шарапов</v>
      </c>
      <c r="K25" s="12" t="str">
        <f>MID(C25,SEARCH(" ",C25)+1,1)</f>
        <v>Р</v>
      </c>
      <c r="L25" s="12" t="str">
        <f>CONCATENATE(J25," ",K25,".")</f>
        <v>Шарапов Р.</v>
      </c>
    </row>
    <row r="26" spans="1:12" ht="15" customHeight="1">
      <c r="A26" s="26">
        <v>12</v>
      </c>
      <c r="B26" s="67" t="s">
        <v>3</v>
      </c>
      <c r="C26" s="74" t="s">
        <v>27</v>
      </c>
      <c r="D26" s="81">
        <v>34992</v>
      </c>
      <c r="E26" s="15" t="s">
        <v>29</v>
      </c>
      <c r="F26" s="15" t="s">
        <v>64</v>
      </c>
      <c r="G26" s="14" t="s">
        <v>28</v>
      </c>
      <c r="H26" s="10"/>
      <c r="I26" s="25"/>
      <c r="J26" s="12"/>
      <c r="K26" s="12"/>
      <c r="L26" s="12"/>
    </row>
    <row r="27" spans="1:12" ht="15" customHeight="1">
      <c r="A27" s="26">
        <v>13</v>
      </c>
      <c r="B27" s="67" t="s">
        <v>6</v>
      </c>
      <c r="C27" s="74" t="s">
        <v>31</v>
      </c>
      <c r="D27" s="81">
        <v>34262</v>
      </c>
      <c r="E27" s="15" t="s">
        <v>29</v>
      </c>
      <c r="F27" s="15" t="s">
        <v>64</v>
      </c>
      <c r="G27" s="14" t="s">
        <v>28</v>
      </c>
      <c r="H27" s="10"/>
      <c r="I27" s="25"/>
      <c r="J27" s="12"/>
      <c r="K27" s="12"/>
      <c r="L27" s="12"/>
    </row>
    <row r="28" spans="1:12" ht="15" customHeight="1">
      <c r="A28" s="26">
        <v>14</v>
      </c>
      <c r="B28" s="67" t="s">
        <v>2</v>
      </c>
      <c r="C28" s="74" t="s">
        <v>34</v>
      </c>
      <c r="D28" s="81">
        <v>36352</v>
      </c>
      <c r="E28" s="15">
        <v>2</v>
      </c>
      <c r="F28" s="89" t="s">
        <v>48</v>
      </c>
      <c r="G28" s="14" t="s">
        <v>35</v>
      </c>
      <c r="H28" s="10"/>
      <c r="I28" s="25"/>
      <c r="J28" s="12"/>
      <c r="K28" s="12"/>
      <c r="L28" s="12"/>
    </row>
    <row r="29" spans="1:12" ht="15" customHeight="1">
      <c r="A29" s="26">
        <v>15</v>
      </c>
      <c r="B29" s="67" t="s">
        <v>9</v>
      </c>
      <c r="C29" s="74" t="s">
        <v>114</v>
      </c>
      <c r="D29" s="81">
        <v>34324</v>
      </c>
      <c r="E29" s="15" t="s">
        <v>29</v>
      </c>
      <c r="F29" s="15" t="s">
        <v>115</v>
      </c>
      <c r="G29" s="14" t="s">
        <v>116</v>
      </c>
      <c r="H29" s="10"/>
      <c r="I29" s="25"/>
      <c r="J29" s="12"/>
      <c r="K29" s="12"/>
      <c r="L29" s="12"/>
    </row>
    <row r="30" spans="1:12" ht="15" customHeight="1">
      <c r="A30" s="26">
        <v>16</v>
      </c>
      <c r="B30" s="67" t="s">
        <v>8</v>
      </c>
      <c r="C30" s="74" t="s">
        <v>57</v>
      </c>
      <c r="D30" s="81">
        <v>34471</v>
      </c>
      <c r="E30" s="15">
        <v>1</v>
      </c>
      <c r="F30" s="89" t="s">
        <v>59</v>
      </c>
      <c r="G30" s="18" t="s">
        <v>58</v>
      </c>
      <c r="H30" s="10"/>
      <c r="I30" s="16"/>
      <c r="J30" s="12"/>
      <c r="K30" s="12"/>
      <c r="L30" s="12"/>
    </row>
    <row r="31" spans="1:12" ht="19.5" customHeight="1" thickBot="1">
      <c r="A31" s="180"/>
      <c r="B31" s="596" t="s">
        <v>20</v>
      </c>
      <c r="C31" s="597"/>
      <c r="D31" s="597"/>
      <c r="E31" s="597"/>
      <c r="F31" s="597"/>
      <c r="G31" s="598"/>
      <c r="H31" s="10"/>
      <c r="I31" s="16"/>
      <c r="J31" s="12" t="e">
        <f>MID(C31,1,SEARCH(" ",C31)-1)</f>
        <v>#VALUE!</v>
      </c>
      <c r="K31" s="12" t="e">
        <f>MID(C31,SEARCH(" ",C31)+1,1)</f>
        <v>#VALUE!</v>
      </c>
      <c r="L31" s="12" t="e">
        <f>CONCATENATE(J31," ",K31,".")</f>
        <v>#VALUE!</v>
      </c>
    </row>
    <row r="32" spans="1:12" ht="15" customHeight="1">
      <c r="A32" s="26">
        <v>21</v>
      </c>
      <c r="B32" s="67" t="s">
        <v>1</v>
      </c>
      <c r="C32" s="74" t="s">
        <v>37</v>
      </c>
      <c r="D32" s="81">
        <v>34515</v>
      </c>
      <c r="E32" s="15" t="s">
        <v>38</v>
      </c>
      <c r="F32" s="64" t="s">
        <v>62</v>
      </c>
      <c r="G32" s="14" t="s">
        <v>39</v>
      </c>
      <c r="H32" s="28"/>
      <c r="I32" s="16"/>
      <c r="J32" s="12"/>
      <c r="K32" s="12"/>
      <c r="L32" s="12"/>
    </row>
    <row r="33" spans="1:12" ht="15" customHeight="1">
      <c r="A33" s="26">
        <v>22</v>
      </c>
      <c r="B33" s="67" t="s">
        <v>3</v>
      </c>
      <c r="C33" s="74" t="s">
        <v>94</v>
      </c>
      <c r="D33" s="81">
        <v>37341</v>
      </c>
      <c r="E33" s="15"/>
      <c r="F33" s="64" t="s">
        <v>111</v>
      </c>
      <c r="G33" s="14" t="s">
        <v>65</v>
      </c>
      <c r="H33" s="28"/>
      <c r="I33" s="16"/>
      <c r="J33" s="12"/>
      <c r="K33" s="12"/>
      <c r="L33" s="12"/>
    </row>
    <row r="34" spans="1:12" ht="15" customHeight="1">
      <c r="A34" s="26">
        <v>23</v>
      </c>
      <c r="B34" s="67" t="s">
        <v>6</v>
      </c>
      <c r="C34" s="74" t="s">
        <v>97</v>
      </c>
      <c r="D34" s="81">
        <v>37111</v>
      </c>
      <c r="E34" s="15">
        <v>2</v>
      </c>
      <c r="F34" s="64" t="s">
        <v>98</v>
      </c>
      <c r="G34" s="14" t="s">
        <v>30</v>
      </c>
      <c r="H34" s="28"/>
      <c r="I34" s="16"/>
      <c r="J34" s="12"/>
      <c r="K34" s="12"/>
      <c r="L34" s="12"/>
    </row>
    <row r="35" spans="1:12" ht="15" customHeight="1">
      <c r="A35" s="26">
        <v>24</v>
      </c>
      <c r="B35" s="67" t="s">
        <v>2</v>
      </c>
      <c r="C35" s="74" t="s">
        <v>73</v>
      </c>
      <c r="D35" s="81">
        <v>35211</v>
      </c>
      <c r="E35" s="15">
        <v>3</v>
      </c>
      <c r="F35" s="64" t="s">
        <v>74</v>
      </c>
      <c r="G35" s="14" t="s">
        <v>30</v>
      </c>
      <c r="H35" s="28"/>
      <c r="I35" s="16"/>
      <c r="J35" s="12"/>
      <c r="K35" s="12"/>
      <c r="L35" s="12"/>
    </row>
    <row r="36" spans="1:12" ht="15" customHeight="1">
      <c r="A36" s="26">
        <v>25</v>
      </c>
      <c r="B36" s="67" t="s">
        <v>9</v>
      </c>
      <c r="C36" s="74" t="s">
        <v>93</v>
      </c>
      <c r="D36" s="81">
        <v>37290</v>
      </c>
      <c r="E36" s="15">
        <v>2</v>
      </c>
      <c r="F36" s="86" t="s">
        <v>90</v>
      </c>
      <c r="G36" s="14" t="s">
        <v>25</v>
      </c>
      <c r="H36" s="28"/>
      <c r="I36" s="16"/>
      <c r="J36" s="12"/>
      <c r="K36" s="12"/>
      <c r="L36" s="12"/>
    </row>
    <row r="37" spans="1:12" ht="15" customHeight="1">
      <c r="A37" s="26">
        <v>26</v>
      </c>
      <c r="B37" s="67" t="s">
        <v>8</v>
      </c>
      <c r="C37" s="74" t="s">
        <v>67</v>
      </c>
      <c r="D37" s="81">
        <v>37701</v>
      </c>
      <c r="E37" s="15">
        <v>3</v>
      </c>
      <c r="F37" s="64" t="s">
        <v>68</v>
      </c>
      <c r="G37" s="14" t="s">
        <v>756</v>
      </c>
      <c r="H37" s="28"/>
      <c r="I37" s="16"/>
      <c r="J37" s="12"/>
      <c r="K37" s="12"/>
      <c r="L37" s="12"/>
    </row>
    <row r="38" spans="1:12" ht="15" customHeight="1">
      <c r="A38" s="26">
        <v>27</v>
      </c>
      <c r="B38" s="67" t="s">
        <v>104</v>
      </c>
      <c r="C38" s="74" t="s">
        <v>110</v>
      </c>
      <c r="D38" s="81">
        <v>36268</v>
      </c>
      <c r="E38" s="15"/>
      <c r="F38" s="64" t="s">
        <v>54</v>
      </c>
      <c r="G38" s="14" t="s">
        <v>66</v>
      </c>
      <c r="H38" s="28"/>
      <c r="I38" s="16"/>
      <c r="J38" s="12"/>
      <c r="K38" s="12"/>
      <c r="L38" s="12"/>
    </row>
    <row r="39" spans="1:12" ht="15" customHeight="1">
      <c r="A39" s="26">
        <v>28</v>
      </c>
      <c r="B39" s="67" t="s">
        <v>105</v>
      </c>
      <c r="C39" s="74" t="s">
        <v>36</v>
      </c>
      <c r="D39" s="81">
        <v>35640</v>
      </c>
      <c r="E39" s="15">
        <v>3</v>
      </c>
      <c r="F39" s="15" t="s">
        <v>92</v>
      </c>
      <c r="G39" s="18" t="s">
        <v>25</v>
      </c>
      <c r="H39" s="2"/>
      <c r="I39" s="16"/>
      <c r="J39" s="12" t="e">
        <f>MID(#REF!,1,SEARCH(" ",#REF!)-1)</f>
        <v>#REF!</v>
      </c>
      <c r="K39" s="12" t="e">
        <f>MID(#REF!,SEARCH(" ",#REF!)+1,1)</f>
        <v>#REF!</v>
      </c>
      <c r="L39" s="12" t="e">
        <f>CONCATENATE(J39," ",K39,".")</f>
        <v>#REF!</v>
      </c>
    </row>
    <row r="40" spans="1:12" ht="15" customHeight="1">
      <c r="A40" s="181">
        <v>29</v>
      </c>
      <c r="B40" s="67" t="s">
        <v>238</v>
      </c>
      <c r="C40" s="74" t="s">
        <v>532</v>
      </c>
      <c r="D40" s="81">
        <v>37467</v>
      </c>
      <c r="E40" s="15"/>
      <c r="F40" s="15" t="s">
        <v>755</v>
      </c>
      <c r="G40" s="18" t="s">
        <v>252</v>
      </c>
      <c r="H40" s="2"/>
      <c r="I40" s="102"/>
      <c r="J40" s="12"/>
      <c r="K40" s="12"/>
      <c r="L40" s="12"/>
    </row>
    <row r="41" spans="1:12" ht="15" customHeight="1">
      <c r="A41" s="181">
        <v>30</v>
      </c>
      <c r="B41" s="67" t="s">
        <v>12</v>
      </c>
      <c r="C41" s="74" t="s">
        <v>533</v>
      </c>
      <c r="D41" s="81">
        <v>36976</v>
      </c>
      <c r="E41" s="15"/>
      <c r="F41" s="15" t="s">
        <v>755</v>
      </c>
      <c r="G41" s="18" t="s">
        <v>252</v>
      </c>
      <c r="H41" s="2"/>
      <c r="I41" s="102"/>
      <c r="J41" s="12"/>
      <c r="K41" s="12"/>
      <c r="L41" s="12"/>
    </row>
    <row r="42" spans="1:12" ht="20.25" customHeight="1" thickBot="1">
      <c r="A42" s="182"/>
      <c r="B42" s="596" t="s">
        <v>21</v>
      </c>
      <c r="C42" s="597"/>
      <c r="D42" s="597"/>
      <c r="E42" s="597"/>
      <c r="F42" s="597"/>
      <c r="G42" s="598"/>
      <c r="H42" s="28"/>
      <c r="I42" s="29"/>
      <c r="J42" s="12" t="e">
        <f>MID(C42,1,SEARCH(" ",C42)-1)</f>
        <v>#VALUE!</v>
      </c>
      <c r="K42" s="12" t="e">
        <f>MID(C42,SEARCH(" ",C42)+1,1)</f>
        <v>#VALUE!</v>
      </c>
      <c r="L42" s="12" t="e">
        <f>CONCATENATE(J42," ",K42,".")</f>
        <v>#VALUE!</v>
      </c>
    </row>
    <row r="43" spans="1:12" ht="15" customHeight="1">
      <c r="A43" s="27">
        <v>31</v>
      </c>
      <c r="B43" s="67" t="s">
        <v>1</v>
      </c>
      <c r="C43" s="74" t="s">
        <v>47</v>
      </c>
      <c r="D43" s="81">
        <v>36254</v>
      </c>
      <c r="E43" s="21" t="s">
        <v>29</v>
      </c>
      <c r="F43" s="21" t="s">
        <v>51</v>
      </c>
      <c r="G43" s="14" t="s">
        <v>7</v>
      </c>
      <c r="H43" s="28"/>
      <c r="I43" s="29"/>
      <c r="J43" s="12" t="e">
        <f>MID(#REF!,1,SEARCH(" ",#REF!)-1)</f>
        <v>#REF!</v>
      </c>
      <c r="K43" s="12" t="e">
        <f>MID(#REF!,SEARCH(" ",#REF!)+1,1)</f>
        <v>#REF!</v>
      </c>
      <c r="L43" s="12" t="e">
        <f>CONCATENATE(J43," ",K43,".")</f>
        <v>#REF!</v>
      </c>
    </row>
    <row r="44" spans="1:12" ht="15" customHeight="1">
      <c r="A44" s="26">
        <v>32</v>
      </c>
      <c r="B44" s="67" t="s">
        <v>3</v>
      </c>
      <c r="C44" s="74" t="s">
        <v>60</v>
      </c>
      <c r="D44" s="81">
        <v>36219</v>
      </c>
      <c r="E44" s="15" t="s">
        <v>29</v>
      </c>
      <c r="F44" s="64" t="s">
        <v>49</v>
      </c>
      <c r="G44" s="14" t="s">
        <v>39</v>
      </c>
      <c r="H44" s="28"/>
      <c r="I44" s="16"/>
      <c r="J44" s="12"/>
      <c r="K44" s="12"/>
      <c r="L44" s="12"/>
    </row>
    <row r="45" spans="1:12" ht="15" customHeight="1">
      <c r="A45" s="27">
        <v>33</v>
      </c>
      <c r="B45" s="67" t="s">
        <v>6</v>
      </c>
      <c r="C45" s="74" t="s">
        <v>32</v>
      </c>
      <c r="D45" s="81">
        <v>35387</v>
      </c>
      <c r="E45" s="15" t="s">
        <v>29</v>
      </c>
      <c r="F45" s="15" t="s">
        <v>87</v>
      </c>
      <c r="G45" s="14" t="s">
        <v>33</v>
      </c>
      <c r="H45" s="28"/>
      <c r="I45" s="29"/>
      <c r="J45" s="12" t="e">
        <f>MID(#REF!,1,SEARCH(" ",#REF!)-1)</f>
        <v>#REF!</v>
      </c>
      <c r="K45" s="12" t="e">
        <f>MID(#REF!,SEARCH(" ",#REF!)+1,1)</f>
        <v>#REF!</v>
      </c>
      <c r="L45" s="12" t="e">
        <f>CONCATENATE(J45," ",K45,".")</f>
        <v>#REF!</v>
      </c>
    </row>
    <row r="46" spans="1:12" ht="15" customHeight="1">
      <c r="A46" s="26">
        <v>34</v>
      </c>
      <c r="B46" s="67" t="s">
        <v>2</v>
      </c>
      <c r="C46" s="74" t="s">
        <v>61</v>
      </c>
      <c r="D46" s="81">
        <v>34444</v>
      </c>
      <c r="E46" s="15">
        <v>1</v>
      </c>
      <c r="F46" s="64" t="s">
        <v>62</v>
      </c>
      <c r="G46" s="14" t="s">
        <v>39</v>
      </c>
      <c r="H46" s="28"/>
      <c r="I46" s="16"/>
      <c r="J46" s="12"/>
      <c r="K46" s="12"/>
      <c r="L46" s="12"/>
    </row>
    <row r="47" spans="1:12" ht="15" customHeight="1">
      <c r="A47" s="26">
        <v>35</v>
      </c>
      <c r="B47" s="67" t="s">
        <v>9</v>
      </c>
      <c r="C47" s="74" t="s">
        <v>99</v>
      </c>
      <c r="D47" s="81">
        <v>35457</v>
      </c>
      <c r="E47" s="15"/>
      <c r="F47" s="89" t="s">
        <v>100</v>
      </c>
      <c r="G47" s="14" t="s">
        <v>30</v>
      </c>
      <c r="H47" s="28"/>
      <c r="I47" s="29"/>
      <c r="J47" s="12"/>
      <c r="K47" s="12"/>
      <c r="L47" s="12"/>
    </row>
    <row r="48" spans="1:12" ht="22.5" customHeight="1" thickBot="1">
      <c r="A48" s="182"/>
      <c r="B48" s="596" t="s">
        <v>22</v>
      </c>
      <c r="C48" s="597"/>
      <c r="D48" s="597"/>
      <c r="E48" s="597"/>
      <c r="F48" s="597"/>
      <c r="G48" s="598"/>
      <c r="H48" s="28"/>
      <c r="I48" s="29"/>
      <c r="J48" s="12" t="e">
        <f>MID(C48,1,SEARCH(" ",C48)-1)</f>
        <v>#VALUE!</v>
      </c>
      <c r="K48" s="12" t="e">
        <f>MID(C48,SEARCH(" ",C48)+1,1)</f>
        <v>#VALUE!</v>
      </c>
      <c r="L48" s="12" t="e">
        <f aca="true" t="shared" si="0" ref="L48:L53">CONCATENATE(J48," ",K48,".")</f>
        <v>#VALUE!</v>
      </c>
    </row>
    <row r="49" spans="1:12" ht="15" customHeight="1">
      <c r="A49" s="26">
        <v>41</v>
      </c>
      <c r="B49" s="67" t="s">
        <v>1</v>
      </c>
      <c r="C49" s="74" t="s">
        <v>43</v>
      </c>
      <c r="D49" s="81">
        <v>35649</v>
      </c>
      <c r="E49" s="19" t="s">
        <v>29</v>
      </c>
      <c r="F49" s="19" t="s">
        <v>92</v>
      </c>
      <c r="G49" s="14" t="s">
        <v>25</v>
      </c>
      <c r="H49" s="28"/>
      <c r="I49" s="29"/>
      <c r="J49" s="12" t="str">
        <f>MID(C51,1,SEARCH(" ",C51)-1)</f>
        <v>Сухарников</v>
      </c>
      <c r="K49" s="12" t="str">
        <f>MID(C51,SEARCH(" ",C51)+1,1)</f>
        <v>Н</v>
      </c>
      <c r="L49" s="12" t="str">
        <f t="shared" si="0"/>
        <v>Сухарников Н.</v>
      </c>
    </row>
    <row r="50" spans="1:12" ht="15" customHeight="1">
      <c r="A50" s="26">
        <v>42</v>
      </c>
      <c r="B50" s="67" t="s">
        <v>3</v>
      </c>
      <c r="C50" s="74" t="s">
        <v>41</v>
      </c>
      <c r="D50" s="81">
        <v>34562</v>
      </c>
      <c r="E50" s="15">
        <v>1</v>
      </c>
      <c r="F50" s="89" t="s">
        <v>50</v>
      </c>
      <c r="G50" s="14" t="s">
        <v>42</v>
      </c>
      <c r="H50" s="28"/>
      <c r="I50" s="29"/>
      <c r="J50" s="12" t="str">
        <f>MID(C50,1,SEARCH(" ",C50)-1)</f>
        <v>Емельянов</v>
      </c>
      <c r="K50" s="12" t="str">
        <f>MID(C50,SEARCH(" ",C50)+1,1)</f>
        <v>А</v>
      </c>
      <c r="L50" s="12" t="str">
        <f t="shared" si="0"/>
        <v>Емельянов А.</v>
      </c>
    </row>
    <row r="51" spans="1:12" ht="15" customHeight="1">
      <c r="A51" s="27">
        <v>43</v>
      </c>
      <c r="B51" s="67" t="s">
        <v>6</v>
      </c>
      <c r="C51" s="74" t="s">
        <v>40</v>
      </c>
      <c r="D51" s="81">
        <v>36266</v>
      </c>
      <c r="E51" s="15">
        <v>2</v>
      </c>
      <c r="F51" s="19" t="s">
        <v>86</v>
      </c>
      <c r="G51" s="14" t="s">
        <v>35</v>
      </c>
      <c r="H51" s="2"/>
      <c r="I51" s="29"/>
      <c r="J51" s="12" t="str">
        <f>MID(C49,1,SEARCH(" ",C49)-1)</f>
        <v>Карпов</v>
      </c>
      <c r="K51" s="12" t="str">
        <f>MID(C49,SEARCH(" ",C49)+1,1)</f>
        <v>И</v>
      </c>
      <c r="L51" s="12" t="str">
        <f t="shared" si="0"/>
        <v>Карпов И.</v>
      </c>
    </row>
    <row r="52" spans="1:12" ht="15" customHeight="1">
      <c r="A52" s="27">
        <v>44</v>
      </c>
      <c r="B52" s="67" t="s">
        <v>2</v>
      </c>
      <c r="C52" s="74" t="s">
        <v>84</v>
      </c>
      <c r="D52" s="81">
        <v>35921</v>
      </c>
      <c r="E52" s="15">
        <v>2</v>
      </c>
      <c r="F52" s="90" t="s">
        <v>85</v>
      </c>
      <c r="G52" s="14" t="s">
        <v>35</v>
      </c>
      <c r="H52" s="2"/>
      <c r="I52" s="29"/>
      <c r="J52" s="12"/>
      <c r="K52" s="12"/>
      <c r="L52" s="12"/>
    </row>
    <row r="53" spans="1:12" ht="15" customHeight="1">
      <c r="A53" s="27">
        <v>45</v>
      </c>
      <c r="B53" s="67" t="s">
        <v>9</v>
      </c>
      <c r="C53" s="74" t="s">
        <v>53</v>
      </c>
      <c r="D53" s="81">
        <v>34941</v>
      </c>
      <c r="E53" s="15" t="s">
        <v>29</v>
      </c>
      <c r="F53" s="15" t="s">
        <v>88</v>
      </c>
      <c r="G53" s="14" t="s">
        <v>33</v>
      </c>
      <c r="H53" s="28"/>
      <c r="I53" s="29"/>
      <c r="J53" s="12" t="e">
        <f>MID(#REF!,1,SEARCH(" ",#REF!)-1)</f>
        <v>#REF!</v>
      </c>
      <c r="K53" s="12" t="e">
        <f>MID(#REF!,SEARCH(" ",#REF!)+1,1)</f>
        <v>#REF!</v>
      </c>
      <c r="L53" s="12" t="e">
        <f t="shared" si="0"/>
        <v>#REF!</v>
      </c>
    </row>
    <row r="54" spans="1:12" ht="15" customHeight="1">
      <c r="A54" s="26">
        <v>46</v>
      </c>
      <c r="B54" s="67" t="s">
        <v>8</v>
      </c>
      <c r="C54" s="74" t="s">
        <v>95</v>
      </c>
      <c r="D54" s="81">
        <v>36453</v>
      </c>
      <c r="E54" s="15">
        <v>2</v>
      </c>
      <c r="F54" s="15" t="s">
        <v>96</v>
      </c>
      <c r="G54" s="14" t="s">
        <v>116</v>
      </c>
      <c r="H54" s="28"/>
      <c r="I54" s="29"/>
      <c r="J54" s="12"/>
      <c r="K54" s="12"/>
      <c r="L54" s="12"/>
    </row>
    <row r="55" spans="1:12" ht="15" customHeight="1">
      <c r="A55" s="26">
        <v>47</v>
      </c>
      <c r="B55" s="67" t="s">
        <v>104</v>
      </c>
      <c r="C55" s="74" t="s">
        <v>101</v>
      </c>
      <c r="D55" s="81">
        <v>37484</v>
      </c>
      <c r="E55" s="15"/>
      <c r="F55" s="15" t="s">
        <v>112</v>
      </c>
      <c r="G55" s="14" t="s">
        <v>65</v>
      </c>
      <c r="H55" s="28"/>
      <c r="I55" s="29"/>
      <c r="J55" s="12"/>
      <c r="K55" s="12"/>
      <c r="L55" s="12"/>
    </row>
    <row r="56" spans="1:12" ht="15" customHeight="1">
      <c r="A56" s="181">
        <v>48</v>
      </c>
      <c r="B56" s="67" t="s">
        <v>105</v>
      </c>
      <c r="C56" s="74" t="s">
        <v>290</v>
      </c>
      <c r="D56" s="81">
        <v>36135</v>
      </c>
      <c r="E56" s="15"/>
      <c r="F56" s="15" t="s">
        <v>54</v>
      </c>
      <c r="G56" s="14" t="s">
        <v>139</v>
      </c>
      <c r="H56" s="28"/>
      <c r="I56" s="29"/>
      <c r="J56" s="12"/>
      <c r="K56" s="12"/>
      <c r="L56" s="12"/>
    </row>
    <row r="57" spans="1:12" ht="15" customHeight="1">
      <c r="A57" s="181">
        <v>49</v>
      </c>
      <c r="B57" s="67" t="s">
        <v>238</v>
      </c>
      <c r="C57" s="74" t="s">
        <v>291</v>
      </c>
      <c r="D57" s="81">
        <v>35870</v>
      </c>
      <c r="E57" s="15"/>
      <c r="F57" s="15" t="s">
        <v>54</v>
      </c>
      <c r="G57" s="14" t="s">
        <v>139</v>
      </c>
      <c r="H57" s="28"/>
      <c r="I57" s="29"/>
      <c r="J57" s="12"/>
      <c r="K57" s="12"/>
      <c r="L57" s="12"/>
    </row>
    <row r="58" spans="1:12" ht="15" customHeight="1">
      <c r="A58" s="181">
        <v>50</v>
      </c>
      <c r="B58" s="67" t="s">
        <v>12</v>
      </c>
      <c r="C58" s="74" t="s">
        <v>292</v>
      </c>
      <c r="D58" s="81">
        <v>36477</v>
      </c>
      <c r="E58" s="15"/>
      <c r="F58" s="15" t="s">
        <v>54</v>
      </c>
      <c r="G58" s="14" t="s">
        <v>139</v>
      </c>
      <c r="H58" s="28"/>
      <c r="I58" s="29"/>
      <c r="J58" s="12"/>
      <c r="K58" s="12"/>
      <c r="L58" s="12"/>
    </row>
    <row r="59" spans="1:12" ht="15" customHeight="1">
      <c r="A59" s="183"/>
      <c r="B59" s="45"/>
      <c r="C59" s="53"/>
      <c r="D59" s="101"/>
      <c r="E59" s="52"/>
      <c r="F59" s="52"/>
      <c r="G59" s="28"/>
      <c r="H59" s="28"/>
      <c r="I59" s="29"/>
      <c r="J59" s="12"/>
      <c r="K59" s="12"/>
      <c r="L59" s="12"/>
    </row>
    <row r="60" spans="1:12" ht="15" customHeight="1">
      <c r="A60" s="183"/>
      <c r="B60" s="45"/>
      <c r="C60" s="53"/>
      <c r="D60" s="101"/>
      <c r="E60" s="52"/>
      <c r="F60" s="52"/>
      <c r="G60" s="28"/>
      <c r="H60" s="28"/>
      <c r="I60" s="29"/>
      <c r="J60" s="12"/>
      <c r="K60" s="12"/>
      <c r="L60" s="12"/>
    </row>
    <row r="61" spans="1:12" ht="15" customHeight="1">
      <c r="A61" s="183"/>
      <c r="B61" s="45"/>
      <c r="C61" s="53"/>
      <c r="D61" s="101"/>
      <c r="E61" s="52"/>
      <c r="F61" s="52"/>
      <c r="G61" s="28"/>
      <c r="H61" s="28"/>
      <c r="I61" s="29"/>
      <c r="J61" s="12"/>
      <c r="K61" s="12"/>
      <c r="L61" s="12"/>
    </row>
    <row r="62" spans="1:12" ht="15" customHeight="1">
      <c r="A62" s="183"/>
      <c r="B62" s="45"/>
      <c r="C62" s="53"/>
      <c r="D62" s="101"/>
      <c r="E62" s="52"/>
      <c r="F62" s="52"/>
      <c r="G62" s="28"/>
      <c r="H62" s="28"/>
      <c r="I62" s="29"/>
      <c r="J62" s="12"/>
      <c r="K62" s="12"/>
      <c r="L62" s="12"/>
    </row>
    <row r="63" spans="1:12" ht="15" customHeight="1">
      <c r="A63" s="183"/>
      <c r="B63" s="45"/>
      <c r="C63" s="53"/>
      <c r="D63" s="101"/>
      <c r="E63" s="52"/>
      <c r="F63" s="52"/>
      <c r="G63" s="28"/>
      <c r="H63" s="28"/>
      <c r="I63" s="29"/>
      <c r="J63" s="12"/>
      <c r="K63" s="12"/>
      <c r="L63" s="12"/>
    </row>
    <row r="64" ht="12.75" collapsed="1"/>
    <row r="65" spans="3:9" ht="19.5">
      <c r="C65" s="98" t="s">
        <v>586</v>
      </c>
      <c r="D65" s="99"/>
      <c r="F65" s="100"/>
      <c r="G65" s="100" t="s">
        <v>54</v>
      </c>
      <c r="I65" s="30" t="e">
        <f>#REF!</f>
        <v>#REF!</v>
      </c>
    </row>
    <row r="66" spans="3:9" ht="19.5">
      <c r="C66" s="98"/>
      <c r="D66" s="99"/>
      <c r="E66" s="97"/>
      <c r="F66" s="97"/>
      <c r="G66" s="30"/>
      <c r="I66" s="30"/>
    </row>
    <row r="67" spans="3:9" ht="19.5">
      <c r="C67" s="98" t="s">
        <v>587</v>
      </c>
      <c r="D67" s="99"/>
      <c r="F67" s="100"/>
      <c r="G67" s="100" t="s">
        <v>55</v>
      </c>
      <c r="I67" s="30" t="e">
        <f>#REF!</f>
        <v>#REF!</v>
      </c>
    </row>
    <row r="68" spans="1:9" ht="19.5" customHeight="1">
      <c r="A68" s="599" t="s">
        <v>133</v>
      </c>
      <c r="B68" s="600"/>
      <c r="C68" s="600"/>
      <c r="D68" s="600"/>
      <c r="E68" s="600"/>
      <c r="F68" s="600"/>
      <c r="G68" s="600"/>
      <c r="H68" s="600"/>
      <c r="I68" s="600"/>
    </row>
    <row r="69" spans="1:9" ht="19.5" customHeight="1" thickBot="1">
      <c r="A69" s="617" t="s">
        <v>582</v>
      </c>
      <c r="B69" s="618"/>
      <c r="C69" s="618"/>
      <c r="D69" s="618"/>
      <c r="E69" s="618"/>
      <c r="F69" s="618"/>
      <c r="G69" s="618"/>
      <c r="H69" s="618"/>
      <c r="I69" s="618"/>
    </row>
    <row r="70" spans="1:9" ht="19.5" customHeight="1">
      <c r="A70" s="603" t="s">
        <v>71</v>
      </c>
      <c r="B70" s="603"/>
      <c r="C70" s="603"/>
      <c r="D70" s="57"/>
      <c r="E70" s="604" t="s">
        <v>52</v>
      </c>
      <c r="F70" s="604"/>
      <c r="G70" s="604"/>
      <c r="H70" s="57"/>
      <c r="I70" s="57"/>
    </row>
    <row r="71" spans="1:9" ht="15.75" customHeight="1">
      <c r="A71" s="605" t="s">
        <v>123</v>
      </c>
      <c r="B71" s="606"/>
      <c r="C71" s="606"/>
      <c r="D71" s="606"/>
      <c r="E71" s="606"/>
      <c r="F71" s="606"/>
      <c r="G71" s="606"/>
      <c r="H71" s="606"/>
      <c r="I71" s="606"/>
    </row>
    <row r="72" spans="2:9" ht="15.75" customHeight="1">
      <c r="B72" s="607" t="s">
        <v>75</v>
      </c>
      <c r="C72" s="607"/>
      <c r="D72" s="607"/>
      <c r="E72" s="607"/>
      <c r="F72" s="607"/>
      <c r="G72" s="607"/>
      <c r="H72" s="607"/>
      <c r="I72" s="607"/>
    </row>
    <row r="73" spans="2:9" ht="15.75" customHeight="1">
      <c r="B73" s="80"/>
      <c r="C73" s="80"/>
      <c r="D73" s="80"/>
      <c r="E73" s="80"/>
      <c r="F73" s="80"/>
      <c r="G73" s="80"/>
      <c r="H73" s="80"/>
      <c r="I73" s="80"/>
    </row>
    <row r="74" spans="2:9" ht="15.75" customHeight="1" thickBot="1">
      <c r="B74" s="80"/>
      <c r="C74" s="80"/>
      <c r="D74" s="80"/>
      <c r="E74" s="80"/>
      <c r="F74" s="80"/>
      <c r="G74" s="80"/>
      <c r="H74" s="80"/>
      <c r="I74" s="80"/>
    </row>
    <row r="75" spans="2:9" ht="33" customHeight="1" thickBot="1" thickTop="1">
      <c r="B75" s="65" t="s">
        <v>0</v>
      </c>
      <c r="C75" s="72" t="s">
        <v>5</v>
      </c>
      <c r="D75" s="66" t="s">
        <v>10</v>
      </c>
      <c r="E75" s="65" t="s">
        <v>46</v>
      </c>
      <c r="F75" s="65" t="s">
        <v>56</v>
      </c>
      <c r="G75" s="65" t="s">
        <v>17</v>
      </c>
      <c r="H75" s="6" t="s">
        <v>4</v>
      </c>
      <c r="I75" s="7" t="s">
        <v>11</v>
      </c>
    </row>
    <row r="76" spans="1:12" ht="21.75" customHeight="1" thickTop="1">
      <c r="A76" s="31"/>
      <c r="B76" s="612" t="s">
        <v>83</v>
      </c>
      <c r="C76" s="613"/>
      <c r="D76" s="613"/>
      <c r="E76" s="613"/>
      <c r="F76" s="613"/>
      <c r="G76" s="614"/>
      <c r="H76" s="11"/>
      <c r="I76" s="16"/>
      <c r="J76" s="12"/>
      <c r="K76" s="12"/>
      <c r="L76" s="12"/>
    </row>
    <row r="77" spans="1:12" ht="15" customHeight="1">
      <c r="A77" s="31">
        <v>101</v>
      </c>
      <c r="B77" s="67" t="s">
        <v>1</v>
      </c>
      <c r="C77" s="74" t="s">
        <v>103</v>
      </c>
      <c r="D77" s="88" t="s">
        <v>109</v>
      </c>
      <c r="E77" s="18">
        <v>1</v>
      </c>
      <c r="F77" s="68" t="s">
        <v>106</v>
      </c>
      <c r="G77" s="18" t="s">
        <v>42</v>
      </c>
      <c r="H77" s="10"/>
      <c r="I77" s="16"/>
      <c r="J77" s="12"/>
      <c r="K77" s="12"/>
      <c r="L77" s="12"/>
    </row>
    <row r="78" spans="1:12" ht="15" customHeight="1">
      <c r="A78" s="31">
        <v>103</v>
      </c>
      <c r="B78" s="67" t="s">
        <v>3</v>
      </c>
      <c r="C78" s="17" t="s">
        <v>689</v>
      </c>
      <c r="D78" s="88" t="s">
        <v>690</v>
      </c>
      <c r="E78" s="18"/>
      <c r="F78" s="68" t="s">
        <v>691</v>
      </c>
      <c r="G78" s="447" t="s">
        <v>139</v>
      </c>
      <c r="H78" s="10"/>
      <c r="I78" s="16"/>
      <c r="J78" s="12"/>
      <c r="K78" s="12"/>
      <c r="L78" s="12"/>
    </row>
    <row r="79" spans="1:12" ht="15" customHeight="1">
      <c r="A79" s="31"/>
      <c r="B79" s="276"/>
      <c r="C79" s="17"/>
      <c r="D79" s="446"/>
      <c r="E79" s="447"/>
      <c r="F79" s="448"/>
      <c r="G79" s="447"/>
      <c r="H79" s="10"/>
      <c r="I79" s="16"/>
      <c r="J79" s="12"/>
      <c r="K79" s="12"/>
      <c r="L79" s="12"/>
    </row>
    <row r="80" spans="1:12" ht="21.75" customHeight="1">
      <c r="A80" s="31"/>
      <c r="B80" s="612" t="s">
        <v>117</v>
      </c>
      <c r="C80" s="613"/>
      <c r="D80" s="613"/>
      <c r="E80" s="613"/>
      <c r="F80" s="613"/>
      <c r="G80" s="614"/>
      <c r="H80" s="11"/>
      <c r="I80" s="16"/>
      <c r="J80" s="12"/>
      <c r="K80" s="12"/>
      <c r="L80" s="12"/>
    </row>
    <row r="81" spans="1:12" ht="15" customHeight="1">
      <c r="A81" s="31">
        <v>102</v>
      </c>
      <c r="B81" s="67" t="s">
        <v>1</v>
      </c>
      <c r="C81" s="74" t="s">
        <v>118</v>
      </c>
      <c r="D81" s="88" t="s">
        <v>119</v>
      </c>
      <c r="E81" s="18" t="s">
        <v>29</v>
      </c>
      <c r="F81" s="68" t="s">
        <v>115</v>
      </c>
      <c r="G81" s="284" t="s">
        <v>116</v>
      </c>
      <c r="H81" s="10"/>
      <c r="I81" s="16"/>
      <c r="J81" s="12"/>
      <c r="K81" s="12"/>
      <c r="L81" s="12"/>
    </row>
    <row r="82" spans="1:12" ht="15" customHeight="1">
      <c r="A82" s="31">
        <v>104</v>
      </c>
      <c r="B82" s="67" t="s">
        <v>3</v>
      </c>
      <c r="C82" s="74" t="s">
        <v>693</v>
      </c>
      <c r="D82" s="88" t="s">
        <v>694</v>
      </c>
      <c r="E82" s="18" t="s">
        <v>576</v>
      </c>
      <c r="F82" s="68" t="s">
        <v>54</v>
      </c>
      <c r="G82" s="447" t="s">
        <v>139</v>
      </c>
      <c r="H82" s="10"/>
      <c r="I82" s="16"/>
      <c r="J82" s="12"/>
      <c r="K82" s="12"/>
      <c r="L82" s="12"/>
    </row>
    <row r="83" spans="1:12" ht="15" customHeight="1">
      <c r="A83" s="31">
        <v>105</v>
      </c>
      <c r="B83" s="454" t="s">
        <v>6</v>
      </c>
      <c r="C83" s="449" t="s">
        <v>695</v>
      </c>
      <c r="D83" s="450" t="s">
        <v>696</v>
      </c>
      <c r="E83" s="451" t="s">
        <v>576</v>
      </c>
      <c r="F83" s="452" t="s">
        <v>54</v>
      </c>
      <c r="G83" s="453" t="s">
        <v>139</v>
      </c>
      <c r="H83" s="10"/>
      <c r="I83" s="16"/>
      <c r="J83" s="12"/>
      <c r="K83" s="12"/>
      <c r="L83" s="12"/>
    </row>
    <row r="84" spans="1:12" ht="15" customHeight="1">
      <c r="A84" s="31">
        <v>106</v>
      </c>
      <c r="B84" s="67" t="s">
        <v>2</v>
      </c>
      <c r="C84" s="74" t="s">
        <v>697</v>
      </c>
      <c r="D84" s="88" t="s">
        <v>698</v>
      </c>
      <c r="E84" s="18" t="s">
        <v>576</v>
      </c>
      <c r="F84" s="68" t="s">
        <v>54</v>
      </c>
      <c r="G84" s="18" t="s">
        <v>139</v>
      </c>
      <c r="H84" s="10"/>
      <c r="I84" s="16"/>
      <c r="J84" s="12"/>
      <c r="K84" s="12"/>
      <c r="L84" s="12"/>
    </row>
    <row r="85" spans="1:12" ht="21.75" customHeight="1">
      <c r="A85" s="31"/>
      <c r="B85" s="608" t="s">
        <v>18</v>
      </c>
      <c r="C85" s="609"/>
      <c r="D85" s="609"/>
      <c r="E85" s="609"/>
      <c r="F85" s="609"/>
      <c r="G85" s="610"/>
      <c r="H85" s="11"/>
      <c r="I85" s="16"/>
      <c r="J85" s="12"/>
      <c r="K85" s="12"/>
      <c r="L85" s="12"/>
    </row>
    <row r="86" spans="1:12" ht="15" customHeight="1">
      <c r="A86" s="31">
        <v>111</v>
      </c>
      <c r="B86" s="67" t="s">
        <v>1</v>
      </c>
      <c r="C86" s="74" t="s">
        <v>44</v>
      </c>
      <c r="D86" s="83">
        <v>36200</v>
      </c>
      <c r="E86" s="18">
        <v>1</v>
      </c>
      <c r="F86" s="68" t="s">
        <v>50</v>
      </c>
      <c r="G86" s="18" t="s">
        <v>42</v>
      </c>
      <c r="H86" s="63"/>
      <c r="I86" s="33"/>
      <c r="J86" s="32" t="e">
        <f>MID(#REF!,1,SEARCH(" ",#REF!)-1)</f>
        <v>#REF!</v>
      </c>
      <c r="K86" s="32" t="e">
        <f>MID(#REF!,SEARCH(" ",#REF!)+1,1)</f>
        <v>#REF!</v>
      </c>
      <c r="L86" s="32" t="e">
        <f>CONCATENATE(J86," ",K86,".")</f>
        <v>#REF!</v>
      </c>
    </row>
    <row r="87" spans="1:12" ht="15" customHeight="1">
      <c r="A87" s="31">
        <v>112</v>
      </c>
      <c r="B87" s="67" t="s">
        <v>3</v>
      </c>
      <c r="C87" s="74" t="s">
        <v>72</v>
      </c>
      <c r="D87" s="82">
        <v>34766</v>
      </c>
      <c r="E87" s="20">
        <v>2</v>
      </c>
      <c r="F87" s="69" t="s">
        <v>62</v>
      </c>
      <c r="G87" s="20" t="s">
        <v>69</v>
      </c>
      <c r="H87" s="63"/>
      <c r="I87" s="33"/>
      <c r="J87" s="32"/>
      <c r="K87" s="32"/>
      <c r="L87" s="32"/>
    </row>
    <row r="88" spans="1:12" ht="15" customHeight="1">
      <c r="A88" s="103">
        <v>113</v>
      </c>
      <c r="B88" s="67" t="s">
        <v>6</v>
      </c>
      <c r="C88" s="74" t="s">
        <v>120</v>
      </c>
      <c r="D88" s="82">
        <v>36697</v>
      </c>
      <c r="E88" s="20">
        <v>2</v>
      </c>
      <c r="F88" s="69" t="s">
        <v>121</v>
      </c>
      <c r="G88" s="20" t="s">
        <v>122</v>
      </c>
      <c r="H88" s="28"/>
      <c r="I88" s="102"/>
      <c r="J88" s="12"/>
      <c r="K88" s="12"/>
      <c r="L88" s="12"/>
    </row>
    <row r="89" spans="1:12" ht="15" customHeight="1">
      <c r="A89" s="31">
        <v>116</v>
      </c>
      <c r="B89" s="67" t="s">
        <v>2</v>
      </c>
      <c r="C89" s="74" t="s">
        <v>712</v>
      </c>
      <c r="D89" s="82">
        <v>35841</v>
      </c>
      <c r="E89" s="20"/>
      <c r="F89" s="69" t="s">
        <v>714</v>
      </c>
      <c r="G89" s="20" t="s">
        <v>713</v>
      </c>
      <c r="H89" s="28"/>
      <c r="I89" s="102"/>
      <c r="J89" s="12"/>
      <c r="K89" s="12"/>
      <c r="L89" s="12"/>
    </row>
    <row r="90" spans="1:12" ht="15" customHeight="1">
      <c r="A90" s="103">
        <v>114</v>
      </c>
      <c r="B90" s="67" t="s">
        <v>9</v>
      </c>
      <c r="C90" s="74" t="s">
        <v>781</v>
      </c>
      <c r="D90" s="82">
        <v>34712</v>
      </c>
      <c r="E90" s="20"/>
      <c r="F90" s="69" t="s">
        <v>782</v>
      </c>
      <c r="G90" s="20" t="s">
        <v>139</v>
      </c>
      <c r="H90" s="28"/>
      <c r="I90" s="102"/>
      <c r="J90" s="12"/>
      <c r="K90" s="12"/>
      <c r="L90" s="12"/>
    </row>
    <row r="91" spans="1:12" ht="15" customHeight="1">
      <c r="A91" s="31">
        <v>115</v>
      </c>
      <c r="B91" s="67" t="s">
        <v>8</v>
      </c>
      <c r="C91" s="74" t="s">
        <v>783</v>
      </c>
      <c r="D91" s="82">
        <v>36728</v>
      </c>
      <c r="E91" s="20"/>
      <c r="F91" s="69" t="s">
        <v>684</v>
      </c>
      <c r="G91" s="20" t="s">
        <v>252</v>
      </c>
      <c r="H91" s="28"/>
      <c r="I91" s="102"/>
      <c r="J91" s="12"/>
      <c r="K91" s="12"/>
      <c r="L91" s="12"/>
    </row>
    <row r="92" spans="1:12" ht="21.75" customHeight="1">
      <c r="A92" s="31"/>
      <c r="B92" s="612" t="s">
        <v>19</v>
      </c>
      <c r="C92" s="613"/>
      <c r="D92" s="613"/>
      <c r="E92" s="613"/>
      <c r="F92" s="613"/>
      <c r="G92" s="614"/>
      <c r="H92" s="11"/>
      <c r="I92" s="16"/>
      <c r="J92" s="12"/>
      <c r="K92" s="12"/>
      <c r="L92" s="12"/>
    </row>
    <row r="93" spans="1:12" ht="15" customHeight="1">
      <c r="A93" s="31">
        <v>121</v>
      </c>
      <c r="B93" s="67" t="s">
        <v>1</v>
      </c>
      <c r="C93" s="74" t="s">
        <v>45</v>
      </c>
      <c r="D93" s="82">
        <v>35697</v>
      </c>
      <c r="E93" s="20">
        <v>3</v>
      </c>
      <c r="F93" s="69" t="s">
        <v>107</v>
      </c>
      <c r="G93" s="20" t="s">
        <v>30</v>
      </c>
      <c r="H93" s="10"/>
      <c r="I93" s="16"/>
      <c r="J93" s="12"/>
      <c r="K93" s="12"/>
      <c r="L93" s="12"/>
    </row>
    <row r="94" spans="1:12" ht="15" customHeight="1">
      <c r="A94" s="31">
        <v>122</v>
      </c>
      <c r="B94" s="67" t="s">
        <v>3</v>
      </c>
      <c r="C94" s="74" t="s">
        <v>70</v>
      </c>
      <c r="D94" s="82">
        <v>35744</v>
      </c>
      <c r="E94" s="20"/>
      <c r="F94" s="69" t="s">
        <v>108</v>
      </c>
      <c r="G94" s="20" t="s">
        <v>69</v>
      </c>
      <c r="H94" s="10"/>
      <c r="I94" s="16"/>
      <c r="J94" s="12"/>
      <c r="K94" s="12"/>
      <c r="L94" s="12"/>
    </row>
    <row r="95" spans="1:7" ht="15.75" outlineLevel="1">
      <c r="A95" s="185">
        <v>123</v>
      </c>
      <c r="B95" s="91">
        <v>3</v>
      </c>
      <c r="C95" s="74" t="s">
        <v>76</v>
      </c>
      <c r="D95" s="81">
        <v>37337</v>
      </c>
      <c r="E95" s="92"/>
      <c r="F95" s="93" t="s">
        <v>106</v>
      </c>
      <c r="G95" s="94" t="s">
        <v>77</v>
      </c>
    </row>
    <row r="96" spans="1:7" ht="15.75" outlineLevel="1">
      <c r="A96" s="185">
        <v>124</v>
      </c>
      <c r="B96" s="91">
        <v>4</v>
      </c>
      <c r="C96" s="74" t="s">
        <v>574</v>
      </c>
      <c r="D96" s="81">
        <v>36619</v>
      </c>
      <c r="E96" s="94" t="s">
        <v>576</v>
      </c>
      <c r="F96" s="93" t="s">
        <v>54</v>
      </c>
      <c r="G96" s="94" t="s">
        <v>139</v>
      </c>
    </row>
    <row r="97" spans="1:7" ht="15.75" outlineLevel="1">
      <c r="A97" s="185">
        <v>125</v>
      </c>
      <c r="B97" s="91">
        <v>5</v>
      </c>
      <c r="C97" s="74" t="s">
        <v>575</v>
      </c>
      <c r="D97" s="81">
        <v>36539</v>
      </c>
      <c r="E97" s="94" t="s">
        <v>576</v>
      </c>
      <c r="F97" s="93" t="s">
        <v>54</v>
      </c>
      <c r="G97" s="94" t="s">
        <v>139</v>
      </c>
    </row>
    <row r="98" spans="1:7" ht="15.75" outlineLevel="1">
      <c r="A98" s="185">
        <v>126</v>
      </c>
      <c r="B98" s="91">
        <v>6</v>
      </c>
      <c r="C98" s="74" t="s">
        <v>577</v>
      </c>
      <c r="D98" s="81">
        <v>36495</v>
      </c>
      <c r="E98" s="92"/>
      <c r="F98" s="93" t="s">
        <v>107</v>
      </c>
      <c r="G98" s="94" t="s">
        <v>30</v>
      </c>
    </row>
    <row r="99" spans="1:7" ht="15.75" outlineLevel="1">
      <c r="A99" s="185">
        <v>127</v>
      </c>
      <c r="B99" s="91">
        <v>7</v>
      </c>
      <c r="C99" s="74" t="s">
        <v>578</v>
      </c>
      <c r="D99" s="81">
        <v>36479</v>
      </c>
      <c r="E99" s="92"/>
      <c r="F99" s="93" t="s">
        <v>54</v>
      </c>
      <c r="G99" s="94" t="s">
        <v>139</v>
      </c>
    </row>
    <row r="100" spans="1:7" ht="15.75" outlineLevel="1">
      <c r="A100" s="185">
        <v>128</v>
      </c>
      <c r="B100" s="91">
        <v>8</v>
      </c>
      <c r="C100" s="74" t="s">
        <v>579</v>
      </c>
      <c r="D100" s="81">
        <v>37016</v>
      </c>
      <c r="E100" s="94" t="s">
        <v>576</v>
      </c>
      <c r="F100" s="93" t="s">
        <v>54</v>
      </c>
      <c r="G100" s="94" t="s">
        <v>139</v>
      </c>
    </row>
    <row r="101" spans="1:7" ht="15.75" outlineLevel="1">
      <c r="A101" s="185">
        <v>129</v>
      </c>
      <c r="B101" s="91">
        <v>9</v>
      </c>
      <c r="C101" s="74" t="s">
        <v>580</v>
      </c>
      <c r="D101" s="81">
        <v>36751</v>
      </c>
      <c r="E101" s="94" t="s">
        <v>576</v>
      </c>
      <c r="F101" s="93" t="s">
        <v>54</v>
      </c>
      <c r="G101" s="94" t="s">
        <v>139</v>
      </c>
    </row>
    <row r="102" spans="1:7" ht="15.75" outlineLevel="1">
      <c r="A102" s="185">
        <v>130</v>
      </c>
      <c r="B102" s="91">
        <v>10</v>
      </c>
      <c r="C102" s="74" t="s">
        <v>581</v>
      </c>
      <c r="D102" s="81">
        <v>36572</v>
      </c>
      <c r="E102" s="92"/>
      <c r="F102" s="93" t="s">
        <v>684</v>
      </c>
      <c r="G102" s="94" t="s">
        <v>252</v>
      </c>
    </row>
    <row r="103" spans="1:12" ht="21.75" customHeight="1">
      <c r="A103" s="184"/>
      <c r="B103" s="596" t="s">
        <v>20</v>
      </c>
      <c r="C103" s="597"/>
      <c r="D103" s="597"/>
      <c r="E103" s="597"/>
      <c r="F103" s="597"/>
      <c r="G103" s="598"/>
      <c r="H103" s="11"/>
      <c r="I103" s="16"/>
      <c r="J103" s="12"/>
      <c r="K103" s="12"/>
      <c r="L103" s="12"/>
    </row>
    <row r="104" spans="1:3" ht="15.75" hidden="1" outlineLevel="1">
      <c r="A104" s="3">
        <v>0</v>
      </c>
      <c r="C104" s="75" t="s">
        <v>15</v>
      </c>
    </row>
    <row r="105" spans="1:12" ht="15" customHeight="1" collapsed="1">
      <c r="A105" s="31">
        <v>131</v>
      </c>
      <c r="B105" s="67" t="s">
        <v>1</v>
      </c>
      <c r="C105" s="74" t="s">
        <v>79</v>
      </c>
      <c r="D105" s="82">
        <v>34942</v>
      </c>
      <c r="E105" s="20">
        <v>2</v>
      </c>
      <c r="F105" s="85" t="s">
        <v>80</v>
      </c>
      <c r="G105" s="20" t="s">
        <v>81</v>
      </c>
      <c r="H105" s="63"/>
      <c r="I105" s="33"/>
      <c r="J105" s="32"/>
      <c r="K105" s="32"/>
      <c r="L105" s="32"/>
    </row>
    <row r="106" spans="1:12" ht="15" customHeight="1">
      <c r="A106" s="31">
        <v>132</v>
      </c>
      <c r="B106" s="67" t="s">
        <v>3</v>
      </c>
      <c r="C106" s="74" t="s">
        <v>89</v>
      </c>
      <c r="D106" s="82">
        <v>35619</v>
      </c>
      <c r="E106" s="20">
        <v>2</v>
      </c>
      <c r="F106" s="85" t="s">
        <v>90</v>
      </c>
      <c r="G106" s="20" t="s">
        <v>25</v>
      </c>
      <c r="H106" s="63"/>
      <c r="I106" s="33"/>
      <c r="J106" s="32"/>
      <c r="K106" s="32"/>
      <c r="L106" s="32"/>
    </row>
    <row r="107" spans="1:12" ht="15" customHeight="1">
      <c r="A107" s="31">
        <v>133</v>
      </c>
      <c r="B107" s="67" t="s">
        <v>6</v>
      </c>
      <c r="C107" s="74" t="s">
        <v>91</v>
      </c>
      <c r="D107" s="82">
        <v>34275</v>
      </c>
      <c r="E107" s="20">
        <v>1</v>
      </c>
      <c r="F107" s="85" t="s">
        <v>90</v>
      </c>
      <c r="G107" s="20" t="s">
        <v>25</v>
      </c>
      <c r="H107" s="63"/>
      <c r="I107" s="33"/>
      <c r="J107" s="32"/>
      <c r="K107" s="32"/>
      <c r="L107" s="32"/>
    </row>
    <row r="108" spans="1:3" ht="15.75" hidden="1" outlineLevel="1">
      <c r="A108" s="3">
        <v>0</v>
      </c>
      <c r="C108" s="75"/>
    </row>
    <row r="109" spans="1:12" ht="15" customHeight="1" collapsed="1">
      <c r="A109" s="31">
        <v>134</v>
      </c>
      <c r="B109" s="67" t="s">
        <v>2</v>
      </c>
      <c r="C109" s="74" t="s">
        <v>78</v>
      </c>
      <c r="D109" s="82">
        <v>34611</v>
      </c>
      <c r="E109" s="20" t="s">
        <v>29</v>
      </c>
      <c r="F109" s="69" t="s">
        <v>106</v>
      </c>
      <c r="G109" s="20" t="s">
        <v>77</v>
      </c>
      <c r="H109" s="63"/>
      <c r="I109" s="33"/>
      <c r="J109" s="32"/>
      <c r="K109" s="32"/>
      <c r="L109" s="32"/>
    </row>
    <row r="110" spans="1:12" ht="15" customHeight="1">
      <c r="A110" s="181">
        <v>135</v>
      </c>
      <c r="B110" s="67" t="s">
        <v>9</v>
      </c>
      <c r="C110" s="74" t="s">
        <v>685</v>
      </c>
      <c r="D110" s="82">
        <v>34812</v>
      </c>
      <c r="E110" s="20">
        <v>3</v>
      </c>
      <c r="F110" s="69" t="s">
        <v>686</v>
      </c>
      <c r="G110" s="20" t="s">
        <v>139</v>
      </c>
      <c r="H110" s="34"/>
      <c r="I110" s="47"/>
      <c r="J110" s="32"/>
      <c r="K110" s="32"/>
      <c r="L110" s="32"/>
    </row>
    <row r="111" spans="1:12" ht="15" customHeight="1">
      <c r="A111" s="181">
        <v>136</v>
      </c>
      <c r="B111" s="67" t="s">
        <v>8</v>
      </c>
      <c r="C111" s="74" t="s">
        <v>688</v>
      </c>
      <c r="D111" s="82">
        <v>36111</v>
      </c>
      <c r="E111" s="20" t="s">
        <v>576</v>
      </c>
      <c r="F111" s="69" t="s">
        <v>686</v>
      </c>
      <c r="G111" s="20" t="s">
        <v>139</v>
      </c>
      <c r="H111" s="34"/>
      <c r="I111" s="47"/>
      <c r="J111" s="32"/>
      <c r="K111" s="32"/>
      <c r="L111" s="32"/>
    </row>
    <row r="112" spans="1:12" ht="15" customHeight="1">
      <c r="A112" s="183"/>
      <c r="B112" s="45"/>
      <c r="C112" s="53"/>
      <c r="D112" s="95"/>
      <c r="E112" s="46"/>
      <c r="F112" s="96"/>
      <c r="G112" s="46"/>
      <c r="H112" s="34"/>
      <c r="I112" s="47"/>
      <c r="J112" s="32"/>
      <c r="K112" s="32"/>
      <c r="L112" s="32"/>
    </row>
    <row r="113" spans="1:12" ht="15" customHeight="1">
      <c r="A113" s="183"/>
      <c r="B113" s="45"/>
      <c r="C113" s="53"/>
      <c r="D113" s="95"/>
      <c r="E113" s="46"/>
      <c r="F113" s="96"/>
      <c r="G113" s="46"/>
      <c r="H113" s="34"/>
      <c r="I113" s="47"/>
      <c r="J113" s="32"/>
      <c r="K113" s="32"/>
      <c r="L113" s="32"/>
    </row>
    <row r="114" ht="12.75" collapsed="1"/>
    <row r="117" spans="2:9" ht="19.5">
      <c r="B117" s="97"/>
      <c r="C117" s="98" t="s">
        <v>586</v>
      </c>
      <c r="D117" s="99"/>
      <c r="F117" s="100"/>
      <c r="G117" s="100" t="s">
        <v>54</v>
      </c>
      <c r="I117" s="30" t="e">
        <f>#REF!</f>
        <v>#REF!</v>
      </c>
    </row>
    <row r="118" spans="2:9" ht="19.5">
      <c r="B118" s="97"/>
      <c r="C118" s="98"/>
      <c r="D118" s="99"/>
      <c r="E118" s="97"/>
      <c r="F118" s="97"/>
      <c r="G118" s="30"/>
      <c r="I118" s="30"/>
    </row>
    <row r="119" spans="2:9" ht="19.5">
      <c r="B119" s="97"/>
      <c r="C119" s="98" t="s">
        <v>587</v>
      </c>
      <c r="D119" s="99"/>
      <c r="F119" s="100"/>
      <c r="G119" s="100" t="s">
        <v>55</v>
      </c>
      <c r="I119" s="30" t="e">
        <f>#REF!</f>
        <v>#REF!</v>
      </c>
    </row>
    <row r="123" spans="1:9" ht="15.75">
      <c r="A123" s="36"/>
      <c r="B123" s="607"/>
      <c r="C123" s="607"/>
      <c r="D123" s="607"/>
      <c r="E123" s="607"/>
      <c r="F123" s="607"/>
      <c r="G123" s="607"/>
      <c r="H123" s="607"/>
      <c r="I123" s="607"/>
    </row>
    <row r="124" spans="1:9" ht="12.75">
      <c r="A124" s="36"/>
      <c r="B124" s="37"/>
      <c r="C124" s="76"/>
      <c r="D124" s="38"/>
      <c r="E124" s="37"/>
      <c r="F124" s="37"/>
      <c r="G124" s="39"/>
      <c r="H124" s="39"/>
      <c r="I124" s="39"/>
    </row>
    <row r="125" spans="1:9" ht="15.75">
      <c r="A125" s="36"/>
      <c r="B125" s="40"/>
      <c r="C125" s="77"/>
      <c r="D125" s="41"/>
      <c r="E125" s="40"/>
      <c r="F125" s="40"/>
      <c r="G125" s="40"/>
      <c r="H125" s="40"/>
      <c r="I125" s="40"/>
    </row>
    <row r="126" spans="1:9" ht="15.75">
      <c r="A126" s="36"/>
      <c r="B126" s="42"/>
      <c r="C126" s="78"/>
      <c r="D126" s="43"/>
      <c r="E126" s="42"/>
      <c r="F126" s="42"/>
      <c r="G126" s="42"/>
      <c r="H126" s="40"/>
      <c r="I126" s="40"/>
    </row>
    <row r="127" spans="1:9" ht="15.75">
      <c r="A127" s="44"/>
      <c r="B127" s="45"/>
      <c r="C127" s="79"/>
      <c r="D127" s="28"/>
      <c r="E127" s="28"/>
      <c r="F127" s="28"/>
      <c r="G127" s="28"/>
      <c r="H127" s="34"/>
      <c r="I127" s="35"/>
    </row>
    <row r="128" spans="1:9" ht="15.75">
      <c r="A128" s="44"/>
      <c r="B128" s="45"/>
      <c r="C128" s="53"/>
      <c r="D128" s="28"/>
      <c r="E128" s="28"/>
      <c r="F128" s="28"/>
      <c r="G128" s="28"/>
      <c r="H128" s="34"/>
      <c r="I128" s="35"/>
    </row>
    <row r="129" spans="1:9" ht="15.75">
      <c r="A129" s="44"/>
      <c r="B129" s="45"/>
      <c r="C129" s="53"/>
      <c r="D129" s="46"/>
      <c r="E129" s="46"/>
      <c r="F129" s="46"/>
      <c r="G129" s="46"/>
      <c r="H129" s="34"/>
      <c r="I129" s="47"/>
    </row>
    <row r="130" spans="1:9" ht="15.75">
      <c r="A130" s="44"/>
      <c r="B130" s="45"/>
      <c r="C130" s="56"/>
      <c r="D130" s="48"/>
      <c r="E130" s="48"/>
      <c r="F130" s="48"/>
      <c r="G130" s="28"/>
      <c r="H130" s="34"/>
      <c r="I130" s="35"/>
    </row>
    <row r="131" spans="1:9" ht="15.75">
      <c r="A131" s="44"/>
      <c r="B131" s="45"/>
      <c r="C131" s="56"/>
      <c r="D131" s="28"/>
      <c r="E131" s="28"/>
      <c r="F131" s="28"/>
      <c r="G131" s="46"/>
      <c r="H131" s="34"/>
      <c r="I131" s="35"/>
    </row>
    <row r="132" spans="1:9" ht="15.75">
      <c r="A132" s="44"/>
      <c r="B132" s="45"/>
      <c r="C132" s="53"/>
      <c r="D132" s="48"/>
      <c r="E132" s="48"/>
      <c r="F132" s="48"/>
      <c r="G132" s="48"/>
      <c r="H132" s="34"/>
      <c r="I132" s="49"/>
    </row>
    <row r="133" spans="1:9" ht="15.75">
      <c r="A133" s="44"/>
      <c r="B133" s="45"/>
      <c r="C133" s="53"/>
      <c r="D133" s="48"/>
      <c r="E133" s="48"/>
      <c r="F133" s="48"/>
      <c r="G133" s="28"/>
      <c r="H133" s="34"/>
      <c r="I133" s="35"/>
    </row>
    <row r="134" spans="1:9" ht="15.75">
      <c r="A134" s="44"/>
      <c r="B134" s="45"/>
      <c r="C134" s="56"/>
      <c r="D134" s="50"/>
      <c r="E134" s="28"/>
      <c r="F134" s="28"/>
      <c r="G134" s="28"/>
      <c r="H134" s="34"/>
      <c r="I134" s="47"/>
    </row>
    <row r="135" spans="1:9" ht="15.75">
      <c r="A135" s="44"/>
      <c r="B135" s="45"/>
      <c r="C135" s="53"/>
      <c r="D135" s="46"/>
      <c r="E135" s="46"/>
      <c r="F135" s="46"/>
      <c r="G135" s="28"/>
      <c r="H135" s="34"/>
      <c r="I135" s="47"/>
    </row>
    <row r="136" spans="1:9" ht="15.75">
      <c r="A136" s="44"/>
      <c r="B136" s="45"/>
      <c r="C136" s="53"/>
      <c r="D136" s="46"/>
      <c r="E136" s="46"/>
      <c r="F136" s="46"/>
      <c r="G136" s="48"/>
      <c r="H136" s="34"/>
      <c r="I136" s="35"/>
    </row>
    <row r="137" spans="1:9" ht="15.75">
      <c r="A137" s="44"/>
      <c r="B137" s="45"/>
      <c r="C137" s="53"/>
      <c r="D137" s="28"/>
      <c r="E137" s="28"/>
      <c r="F137" s="28"/>
      <c r="G137" s="28"/>
      <c r="H137" s="34"/>
      <c r="I137" s="35"/>
    </row>
    <row r="138" spans="1:9" ht="15.75">
      <c r="A138" s="44"/>
      <c r="B138" s="45"/>
      <c r="C138" s="79"/>
      <c r="D138" s="28"/>
      <c r="E138" s="28"/>
      <c r="F138" s="28"/>
      <c r="G138" s="28"/>
      <c r="H138" s="34"/>
      <c r="I138" s="35"/>
    </row>
    <row r="139" spans="1:9" ht="15.75">
      <c r="A139" s="44"/>
      <c r="B139" s="45"/>
      <c r="C139" s="53"/>
      <c r="D139" s="28"/>
      <c r="E139" s="28"/>
      <c r="F139" s="28"/>
      <c r="G139" s="28"/>
      <c r="H139" s="34"/>
      <c r="I139" s="47"/>
    </row>
    <row r="140" spans="1:9" ht="15.75">
      <c r="A140" s="44"/>
      <c r="B140" s="45"/>
      <c r="C140" s="53"/>
      <c r="D140" s="28"/>
      <c r="E140" s="28"/>
      <c r="F140" s="28"/>
      <c r="G140" s="28"/>
      <c r="H140" s="34"/>
      <c r="I140" s="47"/>
    </row>
    <row r="141" spans="1:9" ht="15.75">
      <c r="A141" s="44"/>
      <c r="B141" s="45"/>
      <c r="C141" s="53"/>
      <c r="D141" s="46"/>
      <c r="E141" s="46"/>
      <c r="F141" s="46"/>
      <c r="G141" s="46"/>
      <c r="H141" s="34"/>
      <c r="I141" s="47"/>
    </row>
    <row r="142" spans="1:9" ht="15.75">
      <c r="A142" s="44"/>
      <c r="B142" s="45"/>
      <c r="C142" s="53"/>
      <c r="D142" s="28"/>
      <c r="E142" s="28"/>
      <c r="F142" s="28"/>
      <c r="G142" s="28"/>
      <c r="H142" s="34"/>
      <c r="I142" s="47"/>
    </row>
    <row r="143" spans="1:9" ht="12.75">
      <c r="A143" s="36"/>
      <c r="B143" s="37"/>
      <c r="C143" s="76"/>
      <c r="D143" s="38"/>
      <c r="E143" s="37"/>
      <c r="F143" s="37"/>
      <c r="G143" s="39"/>
      <c r="H143" s="39"/>
      <c r="I143" s="39"/>
    </row>
    <row r="144" spans="1:9" ht="21.75" customHeight="1">
      <c r="A144" s="611"/>
      <c r="B144" s="611"/>
      <c r="C144" s="611"/>
      <c r="D144" s="611"/>
      <c r="E144" s="611"/>
      <c r="F144" s="611"/>
      <c r="G144" s="611"/>
      <c r="H144" s="39"/>
      <c r="I144" s="39"/>
    </row>
    <row r="145" spans="1:9" ht="12.75">
      <c r="A145" s="36"/>
      <c r="B145" s="37"/>
      <c r="C145" s="76"/>
      <c r="D145" s="38"/>
      <c r="E145" s="37"/>
      <c r="F145" s="37"/>
      <c r="G145" s="39"/>
      <c r="H145" s="39"/>
      <c r="I145" s="39"/>
    </row>
    <row r="146" spans="1:9" ht="15.75">
      <c r="A146" s="36"/>
      <c r="B146" s="40"/>
      <c r="C146" s="77"/>
      <c r="D146" s="41"/>
      <c r="E146" s="40"/>
      <c r="F146" s="40"/>
      <c r="G146" s="40"/>
      <c r="H146" s="39"/>
      <c r="I146" s="39"/>
    </row>
    <row r="147" spans="1:9" ht="15.75">
      <c r="A147" s="36"/>
      <c r="B147" s="51"/>
      <c r="C147" s="78"/>
      <c r="D147" s="43"/>
      <c r="E147" s="51"/>
      <c r="F147" s="51"/>
      <c r="G147" s="51"/>
      <c r="H147" s="39"/>
      <c r="I147" s="39"/>
    </row>
    <row r="148" spans="1:9" ht="15.75">
      <c r="A148" s="44"/>
      <c r="B148" s="45"/>
      <c r="C148" s="53"/>
      <c r="D148" s="28"/>
      <c r="E148" s="52"/>
      <c r="F148" s="52"/>
      <c r="G148" s="28"/>
      <c r="H148" s="39"/>
      <c r="I148" s="39"/>
    </row>
    <row r="149" spans="1:9" ht="15.75">
      <c r="A149" s="44"/>
      <c r="B149" s="45"/>
      <c r="C149" s="53"/>
      <c r="D149" s="28"/>
      <c r="E149" s="52"/>
      <c r="F149" s="52"/>
      <c r="G149" s="28"/>
      <c r="H149" s="39"/>
      <c r="I149" s="39"/>
    </row>
    <row r="150" spans="1:9" ht="15.75">
      <c r="A150" s="44"/>
      <c r="B150" s="45"/>
      <c r="C150" s="53"/>
      <c r="D150" s="28"/>
      <c r="E150" s="52"/>
      <c r="F150" s="52"/>
      <c r="G150" s="46"/>
      <c r="H150" s="39"/>
      <c r="I150" s="39"/>
    </row>
    <row r="151" spans="1:24" s="5" customFormat="1" ht="15.75">
      <c r="A151" s="44"/>
      <c r="B151" s="45"/>
      <c r="C151" s="53"/>
      <c r="D151" s="48"/>
      <c r="E151" s="54"/>
      <c r="F151" s="54"/>
      <c r="G151" s="28"/>
      <c r="H151" s="39"/>
      <c r="I151" s="39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</row>
    <row r="152" spans="1:24" s="5" customFormat="1" ht="15.75">
      <c r="A152" s="44"/>
      <c r="B152" s="45"/>
      <c r="C152" s="53"/>
      <c r="D152" s="28"/>
      <c r="E152" s="52"/>
      <c r="F152" s="52"/>
      <c r="G152" s="28"/>
      <c r="H152" s="39"/>
      <c r="I152" s="39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</row>
    <row r="153" spans="1:24" s="5" customFormat="1" ht="15.75">
      <c r="A153" s="44"/>
      <c r="B153" s="45"/>
      <c r="C153" s="53"/>
      <c r="D153" s="28"/>
      <c r="E153" s="52"/>
      <c r="F153" s="52"/>
      <c r="G153" s="28"/>
      <c r="H153" s="39"/>
      <c r="I153" s="39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</row>
    <row r="154" spans="1:24" s="5" customFormat="1" ht="15.75">
      <c r="A154" s="44"/>
      <c r="B154" s="45"/>
      <c r="C154" s="53"/>
      <c r="D154" s="46"/>
      <c r="E154" s="55"/>
      <c r="F154" s="55"/>
      <c r="G154" s="28"/>
      <c r="H154" s="39"/>
      <c r="I154" s="39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</row>
    <row r="155" spans="1:24" s="5" customFormat="1" ht="15.75">
      <c r="A155" s="44"/>
      <c r="B155" s="45"/>
      <c r="C155" s="53"/>
      <c r="D155" s="28"/>
      <c r="E155" s="52"/>
      <c r="F155" s="52"/>
      <c r="G155" s="28"/>
      <c r="H155" s="39"/>
      <c r="I155" s="39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</row>
    <row r="156" spans="1:24" s="5" customFormat="1" ht="15.75">
      <c r="A156" s="44"/>
      <c r="B156" s="45"/>
      <c r="C156" s="53"/>
      <c r="D156" s="28"/>
      <c r="E156" s="52"/>
      <c r="F156" s="52"/>
      <c r="G156" s="28"/>
      <c r="H156" s="39"/>
      <c r="I156" s="39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</row>
    <row r="157" spans="1:24" s="5" customFormat="1" ht="15.75">
      <c r="A157" s="44"/>
      <c r="B157" s="45"/>
      <c r="C157" s="53"/>
      <c r="D157" s="28"/>
      <c r="E157" s="54"/>
      <c r="F157" s="54"/>
      <c r="G157" s="28"/>
      <c r="H157" s="39"/>
      <c r="I157" s="39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</row>
    <row r="158" spans="1:24" s="5" customFormat="1" ht="15.75">
      <c r="A158" s="44"/>
      <c r="B158" s="45"/>
      <c r="C158" s="53"/>
      <c r="D158" s="46"/>
      <c r="E158" s="55"/>
      <c r="F158" s="55"/>
      <c r="G158" s="28"/>
      <c r="H158" s="39"/>
      <c r="I158" s="39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</row>
    <row r="159" spans="1:24" s="5" customFormat="1" ht="15.75">
      <c r="A159" s="44"/>
      <c r="B159" s="45"/>
      <c r="C159" s="53"/>
      <c r="D159" s="28"/>
      <c r="E159" s="52"/>
      <c r="F159" s="52"/>
      <c r="G159" s="46"/>
      <c r="H159" s="39"/>
      <c r="I159" s="39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</row>
    <row r="160" spans="1:24" s="5" customFormat="1" ht="15.75">
      <c r="A160" s="44"/>
      <c r="B160" s="45"/>
      <c r="C160" s="53"/>
      <c r="D160" s="28"/>
      <c r="E160" s="52"/>
      <c r="F160" s="52"/>
      <c r="G160" s="28"/>
      <c r="H160" s="39"/>
      <c r="I160" s="39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</row>
    <row r="161" spans="1:24" s="5" customFormat="1" ht="15.75">
      <c r="A161" s="44"/>
      <c r="B161" s="45"/>
      <c r="C161" s="53"/>
      <c r="D161" s="28"/>
      <c r="E161" s="52"/>
      <c r="F161" s="52"/>
      <c r="G161" s="28"/>
      <c r="H161" s="39"/>
      <c r="I161" s="39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</row>
    <row r="162" spans="1:24" s="5" customFormat="1" ht="15.75">
      <c r="A162" s="44"/>
      <c r="B162" s="45"/>
      <c r="C162" s="53"/>
      <c r="D162" s="28"/>
      <c r="E162" s="52"/>
      <c r="F162" s="52"/>
      <c r="G162" s="28"/>
      <c r="H162" s="39"/>
      <c r="I162" s="39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</row>
    <row r="163" spans="1:24" s="5" customFormat="1" ht="15.75">
      <c r="A163" s="44"/>
      <c r="B163" s="45"/>
      <c r="C163" s="53"/>
      <c r="D163" s="28"/>
      <c r="E163" s="52"/>
      <c r="F163" s="52"/>
      <c r="G163" s="28"/>
      <c r="H163" s="39"/>
      <c r="I163" s="39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</row>
    <row r="164" spans="1:9" ht="12.75">
      <c r="A164" s="36"/>
      <c r="B164" s="37"/>
      <c r="C164" s="76"/>
      <c r="D164" s="38"/>
      <c r="E164" s="37"/>
      <c r="F164" s="37"/>
      <c r="G164" s="39"/>
      <c r="H164" s="39"/>
      <c r="I164" s="39"/>
    </row>
    <row r="165" spans="1:24" s="5" customFormat="1" ht="27" customHeight="1">
      <c r="A165" s="615"/>
      <c r="B165" s="615"/>
      <c r="C165" s="615"/>
      <c r="D165" s="615"/>
      <c r="E165" s="615"/>
      <c r="F165" s="615"/>
      <c r="G165" s="615"/>
      <c r="H165" s="39"/>
      <c r="I165" s="39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</row>
    <row r="166" spans="1:24" s="5" customFormat="1" ht="15.75">
      <c r="A166" s="36"/>
      <c r="B166" s="40"/>
      <c r="C166" s="77"/>
      <c r="D166" s="41"/>
      <c r="E166" s="40"/>
      <c r="F166" s="40"/>
      <c r="G166" s="40"/>
      <c r="H166" s="39"/>
      <c r="I166" s="39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</row>
    <row r="167" spans="1:24" s="5" customFormat="1" ht="15.75">
      <c r="A167" s="36"/>
      <c r="B167" s="42"/>
      <c r="C167" s="78"/>
      <c r="D167" s="43"/>
      <c r="E167" s="42"/>
      <c r="F167" s="42"/>
      <c r="G167" s="42"/>
      <c r="H167" s="39"/>
      <c r="I167" s="39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</row>
    <row r="168" spans="1:24" s="5" customFormat="1" ht="15.75">
      <c r="A168" s="44"/>
      <c r="B168" s="45"/>
      <c r="C168" s="56"/>
      <c r="D168" s="28"/>
      <c r="E168" s="28"/>
      <c r="F168" s="28"/>
      <c r="G168" s="28"/>
      <c r="H168" s="39"/>
      <c r="I168" s="39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</row>
    <row r="169" spans="1:24" s="5" customFormat="1" ht="15.75">
      <c r="A169" s="44"/>
      <c r="B169" s="45"/>
      <c r="C169" s="79"/>
      <c r="D169" s="28"/>
      <c r="E169" s="28"/>
      <c r="F169" s="28"/>
      <c r="G169" s="46"/>
      <c r="H169" s="39"/>
      <c r="I169" s="39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</row>
    <row r="170" spans="1:24" s="5" customFormat="1" ht="15.75">
      <c r="A170" s="44"/>
      <c r="B170" s="45"/>
      <c r="C170" s="56"/>
      <c r="D170" s="50"/>
      <c r="E170" s="28"/>
      <c r="F170" s="28"/>
      <c r="G170" s="28"/>
      <c r="H170" s="39"/>
      <c r="I170" s="39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</row>
    <row r="171" spans="1:24" s="5" customFormat="1" ht="15.75">
      <c r="A171" s="44"/>
      <c r="B171" s="45"/>
      <c r="C171" s="53"/>
      <c r="D171" s="46"/>
      <c r="E171" s="46"/>
      <c r="F171" s="46"/>
      <c r="G171" s="28"/>
      <c r="H171" s="39"/>
      <c r="I171" s="39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</row>
    <row r="172" spans="1:24" s="5" customFormat="1" ht="15.75">
      <c r="A172" s="44"/>
      <c r="B172" s="45"/>
      <c r="C172" s="53"/>
      <c r="D172" s="28"/>
      <c r="E172" s="28"/>
      <c r="F172" s="28"/>
      <c r="G172" s="48"/>
      <c r="H172" s="39"/>
      <c r="I172" s="39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</row>
    <row r="173" spans="1:24" s="5" customFormat="1" ht="15.75">
      <c r="A173" s="44"/>
      <c r="B173" s="45"/>
      <c r="C173" s="53"/>
      <c r="D173" s="48"/>
      <c r="E173" s="48"/>
      <c r="F173" s="48"/>
      <c r="G173" s="28"/>
      <c r="H173" s="39"/>
      <c r="I173" s="39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</row>
    <row r="174" spans="1:24" s="5" customFormat="1" ht="15.75">
      <c r="A174" s="44"/>
      <c r="B174" s="45"/>
      <c r="C174" s="53"/>
      <c r="D174" s="46"/>
      <c r="E174" s="46"/>
      <c r="F174" s="46"/>
      <c r="G174" s="28"/>
      <c r="H174" s="39"/>
      <c r="I174" s="39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</row>
    <row r="175" spans="1:24" s="5" customFormat="1" ht="15.75">
      <c r="A175" s="44"/>
      <c r="B175" s="45"/>
      <c r="C175" s="79"/>
      <c r="D175" s="28"/>
      <c r="E175" s="28"/>
      <c r="F175" s="28"/>
      <c r="G175" s="46"/>
      <c r="H175" s="39"/>
      <c r="I175" s="39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</row>
    <row r="176" spans="1:24" s="5" customFormat="1" ht="15.75">
      <c r="A176" s="44"/>
      <c r="B176" s="45"/>
      <c r="C176" s="56"/>
      <c r="D176" s="48"/>
      <c r="E176" s="48"/>
      <c r="F176" s="48"/>
      <c r="G176" s="28"/>
      <c r="H176" s="39"/>
      <c r="I176" s="39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</row>
    <row r="177" spans="1:24" s="5" customFormat="1" ht="15.75">
      <c r="A177" s="44"/>
      <c r="B177" s="45"/>
      <c r="C177" s="53"/>
      <c r="D177" s="48"/>
      <c r="E177" s="48"/>
      <c r="F177" s="48"/>
      <c r="G177" s="48"/>
      <c r="H177" s="39"/>
      <c r="I177" s="39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</row>
    <row r="178" spans="1:24" s="5" customFormat="1" ht="15.75">
      <c r="A178" s="44"/>
      <c r="B178" s="45"/>
      <c r="C178" s="53"/>
      <c r="D178" s="28"/>
      <c r="E178" s="28"/>
      <c r="F178" s="28"/>
      <c r="G178" s="28"/>
      <c r="H178" s="39"/>
      <c r="I178" s="39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</row>
    <row r="179" spans="1:24" s="5" customFormat="1" ht="15.75">
      <c r="A179" s="44"/>
      <c r="B179" s="45"/>
      <c r="C179" s="53"/>
      <c r="D179" s="46"/>
      <c r="E179" s="46"/>
      <c r="F179" s="46"/>
      <c r="G179" s="28"/>
      <c r="H179" s="39"/>
      <c r="I179" s="39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</row>
    <row r="180" spans="1:24" s="5" customFormat="1" ht="15.75">
      <c r="A180" s="44"/>
      <c r="B180" s="45"/>
      <c r="C180" s="53"/>
      <c r="D180" s="28"/>
      <c r="E180" s="28"/>
      <c r="F180" s="28"/>
      <c r="G180" s="28"/>
      <c r="H180" s="39"/>
      <c r="I180" s="39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</row>
    <row r="181" spans="1:24" s="5" customFormat="1" ht="15.75">
      <c r="A181" s="44"/>
      <c r="B181" s="45"/>
      <c r="C181" s="53"/>
      <c r="D181" s="28"/>
      <c r="E181" s="28"/>
      <c r="F181" s="28"/>
      <c r="G181" s="28"/>
      <c r="H181" s="39"/>
      <c r="I181" s="39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</row>
    <row r="182" spans="1:24" s="5" customFormat="1" ht="15.75">
      <c r="A182" s="44"/>
      <c r="B182" s="45"/>
      <c r="C182" s="53"/>
      <c r="D182" s="28"/>
      <c r="E182" s="28"/>
      <c r="F182" s="28"/>
      <c r="G182" s="28"/>
      <c r="H182" s="39"/>
      <c r="I182" s="39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</row>
    <row r="183" spans="1:24" s="5" customFormat="1" ht="15.75">
      <c r="A183" s="44"/>
      <c r="B183" s="45"/>
      <c r="C183" s="53"/>
      <c r="D183" s="46"/>
      <c r="E183" s="46"/>
      <c r="F183" s="46"/>
      <c r="G183" s="46"/>
      <c r="H183" s="39"/>
      <c r="I183" s="39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</row>
    <row r="184" spans="1:9" ht="12.75">
      <c r="A184" s="36"/>
      <c r="B184" s="37"/>
      <c r="C184" s="76"/>
      <c r="D184" s="38"/>
      <c r="E184" s="37"/>
      <c r="F184" s="37"/>
      <c r="G184" s="39"/>
      <c r="H184" s="39"/>
      <c r="I184" s="39"/>
    </row>
    <row r="185" spans="1:24" s="5" customFormat="1" ht="25.5" customHeight="1">
      <c r="A185" s="616"/>
      <c r="B185" s="616"/>
      <c r="C185" s="616"/>
      <c r="D185" s="616"/>
      <c r="E185" s="616"/>
      <c r="F185" s="616"/>
      <c r="G185" s="616"/>
      <c r="H185" s="39"/>
      <c r="I185" s="39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</row>
    <row r="186" spans="1:24" s="5" customFormat="1" ht="15.75">
      <c r="A186" s="36"/>
      <c r="B186" s="40"/>
      <c r="C186" s="77"/>
      <c r="D186" s="41"/>
      <c r="E186" s="40"/>
      <c r="F186" s="40"/>
      <c r="G186" s="40"/>
      <c r="H186" s="39"/>
      <c r="I186" s="39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</row>
    <row r="187" spans="1:24" s="5" customFormat="1" ht="15.75">
      <c r="A187" s="36"/>
      <c r="B187" s="42"/>
      <c r="C187" s="78"/>
      <c r="D187" s="43"/>
      <c r="E187" s="42"/>
      <c r="F187" s="42"/>
      <c r="G187" s="42"/>
      <c r="H187" s="39"/>
      <c r="I187" s="39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</row>
    <row r="188" spans="1:24" s="5" customFormat="1" ht="15.75">
      <c r="A188" s="44"/>
      <c r="B188" s="45"/>
      <c r="C188" s="56"/>
      <c r="D188" s="28"/>
      <c r="E188" s="28"/>
      <c r="F188" s="28"/>
      <c r="G188" s="48"/>
      <c r="H188" s="39"/>
      <c r="I188" s="39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</row>
    <row r="189" spans="1:24" s="5" customFormat="1" ht="15.75">
      <c r="A189" s="44"/>
      <c r="B189" s="45"/>
      <c r="C189" s="53"/>
      <c r="D189" s="46"/>
      <c r="E189" s="46"/>
      <c r="F189" s="46"/>
      <c r="G189" s="46"/>
      <c r="H189" s="39"/>
      <c r="I189" s="39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</row>
    <row r="190" spans="1:24" s="5" customFormat="1" ht="15.75">
      <c r="A190" s="44"/>
      <c r="B190" s="45"/>
      <c r="C190" s="53"/>
      <c r="D190" s="28"/>
      <c r="E190" s="28"/>
      <c r="F190" s="28"/>
      <c r="G190" s="28"/>
      <c r="H190" s="39"/>
      <c r="I190" s="39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</row>
    <row r="191" spans="1:24" s="5" customFormat="1" ht="15.75">
      <c r="A191" s="44"/>
      <c r="B191" s="45"/>
      <c r="C191" s="53"/>
      <c r="D191" s="48"/>
      <c r="E191" s="48"/>
      <c r="F191" s="48"/>
      <c r="G191" s="28"/>
      <c r="H191" s="39"/>
      <c r="I191" s="39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</row>
    <row r="192" spans="1:24" s="5" customFormat="1" ht="15.75">
      <c r="A192" s="44"/>
      <c r="B192" s="45"/>
      <c r="C192" s="53"/>
      <c r="D192" s="48"/>
      <c r="E192" s="48"/>
      <c r="F192" s="48"/>
      <c r="G192" s="28"/>
      <c r="H192" s="39"/>
      <c r="I192" s="39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</row>
    <row r="193" spans="1:24" s="5" customFormat="1" ht="15.75">
      <c r="A193" s="44"/>
      <c r="B193" s="45"/>
      <c r="C193" s="53"/>
      <c r="D193" s="28"/>
      <c r="E193" s="28"/>
      <c r="F193" s="28"/>
      <c r="G193" s="28"/>
      <c r="H193" s="39"/>
      <c r="I193" s="39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</row>
    <row r="194" spans="1:24" s="5" customFormat="1" ht="15.75" customHeight="1">
      <c r="A194" s="44"/>
      <c r="B194" s="45"/>
      <c r="C194" s="53"/>
      <c r="D194" s="46"/>
      <c r="E194" s="46"/>
      <c r="F194" s="46"/>
      <c r="G194" s="28"/>
      <c r="H194" s="39"/>
      <c r="I194" s="39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</row>
    <row r="195" spans="1:24" s="5" customFormat="1" ht="15.75" customHeight="1">
      <c r="A195" s="44"/>
      <c r="B195" s="45"/>
      <c r="C195" s="79"/>
      <c r="D195" s="28"/>
      <c r="E195" s="28"/>
      <c r="F195" s="28"/>
      <c r="G195" s="28"/>
      <c r="H195" s="39"/>
      <c r="I195" s="39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</row>
    <row r="196" spans="1:24" s="5" customFormat="1" ht="15.75" customHeight="1">
      <c r="A196" s="44"/>
      <c r="B196" s="45"/>
      <c r="C196" s="53"/>
      <c r="D196" s="28"/>
      <c r="E196" s="28"/>
      <c r="F196" s="28"/>
      <c r="G196" s="46"/>
      <c r="H196" s="39"/>
      <c r="I196" s="39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</row>
    <row r="197" spans="1:24" s="5" customFormat="1" ht="15.75" customHeight="1">
      <c r="A197" s="44"/>
      <c r="B197" s="45"/>
      <c r="C197" s="56"/>
      <c r="D197" s="48"/>
      <c r="E197" s="48"/>
      <c r="F197" s="48"/>
      <c r="G197" s="48"/>
      <c r="H197" s="39"/>
      <c r="I197" s="39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</row>
    <row r="198" spans="1:24" s="5" customFormat="1" ht="15.75">
      <c r="A198" s="44"/>
      <c r="B198" s="45"/>
      <c r="C198" s="56"/>
      <c r="D198" s="50"/>
      <c r="E198" s="28"/>
      <c r="F198" s="28"/>
      <c r="G198" s="28"/>
      <c r="H198" s="39"/>
      <c r="I198" s="39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</row>
    <row r="199" spans="1:24" s="5" customFormat="1" ht="15.75" customHeight="1">
      <c r="A199" s="44"/>
      <c r="B199" s="45"/>
      <c r="C199" s="53"/>
      <c r="D199" s="28"/>
      <c r="E199" s="28"/>
      <c r="F199" s="28"/>
      <c r="G199" s="28"/>
      <c r="H199" s="39"/>
      <c r="I199" s="39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</row>
    <row r="200" spans="1:24" s="5" customFormat="1" ht="15.75" customHeight="1">
      <c r="A200" s="44"/>
      <c r="B200" s="45"/>
      <c r="C200" s="79"/>
      <c r="D200" s="28"/>
      <c r="E200" s="28"/>
      <c r="F200" s="28"/>
      <c r="G200" s="28"/>
      <c r="H200" s="39"/>
      <c r="I200" s="39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</row>
    <row r="201" spans="1:24" s="5" customFormat="1" ht="15.75">
      <c r="A201" s="44"/>
      <c r="B201" s="45"/>
      <c r="C201" s="53"/>
      <c r="D201" s="28"/>
      <c r="E201" s="28"/>
      <c r="F201" s="28"/>
      <c r="G201" s="28"/>
      <c r="H201" s="39"/>
      <c r="I201" s="39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</row>
    <row r="202" spans="1:24" s="5" customFormat="1" ht="15.75">
      <c r="A202" s="44"/>
      <c r="B202" s="45"/>
      <c r="C202" s="53"/>
      <c r="D202" s="46"/>
      <c r="E202" s="46"/>
      <c r="F202" s="46"/>
      <c r="G202" s="46"/>
      <c r="H202" s="39"/>
      <c r="I202" s="39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</row>
    <row r="203" spans="1:24" s="5" customFormat="1" ht="15.75">
      <c r="A203" s="44"/>
      <c r="B203" s="45"/>
      <c r="C203" s="53"/>
      <c r="D203" s="46"/>
      <c r="E203" s="46"/>
      <c r="F203" s="46"/>
      <c r="G203" s="28"/>
      <c r="H203" s="39"/>
      <c r="I203" s="39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</row>
    <row r="204" spans="1:9" ht="12.75">
      <c r="A204" s="36"/>
      <c r="B204" s="37"/>
      <c r="C204" s="76"/>
      <c r="D204" s="38"/>
      <c r="E204" s="37"/>
      <c r="F204" s="37"/>
      <c r="G204" s="39"/>
      <c r="H204" s="39"/>
      <c r="I204" s="39"/>
    </row>
    <row r="205" spans="1:9" ht="12.75">
      <c r="A205" s="36"/>
      <c r="B205" s="37"/>
      <c r="C205" s="76"/>
      <c r="D205" s="38"/>
      <c r="E205" s="37"/>
      <c r="F205" s="37"/>
      <c r="G205" s="39"/>
      <c r="H205" s="39"/>
      <c r="I205" s="39"/>
    </row>
    <row r="206" spans="1:9" ht="12.75">
      <c r="A206" s="36"/>
      <c r="B206" s="37"/>
      <c r="C206" s="76"/>
      <c r="D206" s="38"/>
      <c r="E206" s="37"/>
      <c r="F206" s="37"/>
      <c r="G206" s="39"/>
      <c r="H206" s="39"/>
      <c r="I206" s="39"/>
    </row>
    <row r="207" spans="1:9" ht="12.75">
      <c r="A207" s="36"/>
      <c r="B207" s="37"/>
      <c r="C207" s="76"/>
      <c r="D207" s="38"/>
      <c r="E207" s="37"/>
      <c r="F207" s="37"/>
      <c r="G207" s="39"/>
      <c r="H207" s="39"/>
      <c r="I207" s="39"/>
    </row>
    <row r="208" spans="1:9" ht="12.75">
      <c r="A208" s="36"/>
      <c r="B208" s="37"/>
      <c r="C208" s="76"/>
      <c r="D208" s="38"/>
      <c r="E208" s="37"/>
      <c r="F208" s="37"/>
      <c r="G208" s="39"/>
      <c r="H208" s="39"/>
      <c r="I208" s="39"/>
    </row>
    <row r="209" spans="1:9" ht="12.75">
      <c r="A209" s="36"/>
      <c r="B209" s="37"/>
      <c r="C209" s="76"/>
      <c r="D209" s="38"/>
      <c r="E209" s="37"/>
      <c r="F209" s="37"/>
      <c r="G209" s="39"/>
      <c r="H209" s="39"/>
      <c r="I209" s="39"/>
    </row>
  </sheetData>
  <sheetProtection/>
  <mergeCells count="26">
    <mergeCell ref="A165:G165"/>
    <mergeCell ref="A185:G185"/>
    <mergeCell ref="B48:G48"/>
    <mergeCell ref="B103:G103"/>
    <mergeCell ref="A68:I68"/>
    <mergeCell ref="A69:I69"/>
    <mergeCell ref="B72:I72"/>
    <mergeCell ref="A70:C70"/>
    <mergeCell ref="B42:G42"/>
    <mergeCell ref="B123:I123"/>
    <mergeCell ref="E70:G70"/>
    <mergeCell ref="A71:I71"/>
    <mergeCell ref="B85:G85"/>
    <mergeCell ref="A144:G144"/>
    <mergeCell ref="B92:G92"/>
    <mergeCell ref="B80:G80"/>
    <mergeCell ref="B76:G76"/>
    <mergeCell ref="B13:G13"/>
    <mergeCell ref="B24:G24"/>
    <mergeCell ref="B31:G31"/>
    <mergeCell ref="A1:I1"/>
    <mergeCell ref="A2:I2"/>
    <mergeCell ref="A3:C3"/>
    <mergeCell ref="E3:G3"/>
    <mergeCell ref="A4:I4"/>
    <mergeCell ref="B6:I6"/>
  </mergeCells>
  <printOptions horizontalCentered="1"/>
  <pageMargins left="0.1968503937007874" right="0.1968503937007874" top="0.1968503937007874" bottom="0.1968503937007874" header="0.11811023622047245" footer="0.31496062992125984"/>
  <pageSetup fitToHeight="2" orientation="portrait" paperSize="9" scale="66" r:id="rId1"/>
  <rowBreaks count="2" manualBreakCount="2">
    <brk id="67" max="6" man="1"/>
    <brk id="120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AM152"/>
  <sheetViews>
    <sheetView view="pageBreakPreview" zoomScale="95" zoomScaleSheetLayoutView="95" zoomScalePageLayoutView="0" workbookViewId="0" topLeftCell="A90">
      <selection activeCell="AE126" sqref="AE126:AG126"/>
    </sheetView>
  </sheetViews>
  <sheetFormatPr defaultColWidth="9.33203125" defaultRowHeight="12.75" outlineLevelCol="1"/>
  <cols>
    <col min="1" max="1" width="6.16015625" style="0" customWidth="1"/>
    <col min="2" max="2" width="6.83203125" style="0" hidden="1" customWidth="1" outlineLevel="1"/>
    <col min="3" max="3" width="45" style="0" customWidth="1" collapsed="1"/>
    <col min="4" max="4" width="1.66796875" style="0" customWidth="1"/>
    <col min="6" max="6" width="1.3359375" style="0" customWidth="1"/>
    <col min="7" max="7" width="1.171875" style="0" customWidth="1"/>
    <col min="9" max="10" width="1.171875" style="0" customWidth="1"/>
    <col min="12" max="12" width="0.82421875" style="0" customWidth="1"/>
    <col min="13" max="13" width="1.171875" style="0" customWidth="1"/>
    <col min="15" max="15" width="0.65625" style="0" customWidth="1"/>
    <col min="16" max="16" width="0.82421875" style="0" customWidth="1"/>
    <col min="18" max="19" width="0.82421875" style="0" customWidth="1"/>
    <col min="21" max="22" width="0.82421875" style="0" customWidth="1"/>
    <col min="24" max="24" width="0.82421875" style="0" customWidth="1"/>
    <col min="25" max="25" width="0.65625" style="0" customWidth="1"/>
    <col min="26" max="26" width="9.33203125" style="0" customWidth="1"/>
    <col min="27" max="27" width="1.0078125" style="0" customWidth="1"/>
    <col min="28" max="28" width="0.65625" style="0" customWidth="1"/>
    <col min="30" max="30" width="1.0078125" style="0" customWidth="1"/>
    <col min="31" max="31" width="0.65625" style="0" customWidth="1"/>
    <col min="33" max="33" width="1.0078125" style="0" customWidth="1"/>
  </cols>
  <sheetData>
    <row r="1" spans="3:36" ht="23.25">
      <c r="C1" s="645" t="s">
        <v>133</v>
      </c>
      <c r="D1" s="645"/>
      <c r="E1" s="645"/>
      <c r="F1" s="645"/>
      <c r="G1" s="645"/>
      <c r="H1" s="645"/>
      <c r="I1" s="645"/>
      <c r="J1" s="645"/>
      <c r="K1" s="645"/>
      <c r="L1" s="645"/>
      <c r="M1" s="645"/>
      <c r="N1" s="645"/>
      <c r="O1" s="645"/>
      <c r="P1" s="645"/>
      <c r="Q1" s="645"/>
      <c r="R1" s="645"/>
      <c r="S1" s="645"/>
      <c r="T1" s="645"/>
      <c r="U1" s="645"/>
      <c r="V1" s="645"/>
      <c r="W1" s="645"/>
      <c r="X1" s="645"/>
      <c r="Y1" s="645"/>
      <c r="Z1" s="645"/>
      <c r="AA1" s="645"/>
      <c r="AB1" s="645"/>
      <c r="AC1" s="645"/>
      <c r="AD1" s="645"/>
      <c r="AE1" s="645"/>
      <c r="AF1" s="645"/>
      <c r="AG1" s="645"/>
      <c r="AH1" s="645"/>
      <c r="AI1" s="645"/>
      <c r="AJ1" s="645"/>
    </row>
    <row r="2" spans="3:36" ht="23.25">
      <c r="C2" s="108" t="s">
        <v>71</v>
      </c>
      <c r="D2" s="645" t="s">
        <v>582</v>
      </c>
      <c r="E2" s="645"/>
      <c r="F2" s="645"/>
      <c r="G2" s="645"/>
      <c r="H2" s="645"/>
      <c r="I2" s="645"/>
      <c r="J2" s="645"/>
      <c r="K2" s="645"/>
      <c r="L2" s="645"/>
      <c r="M2" s="645"/>
      <c r="N2" s="645"/>
      <c r="O2" s="645"/>
      <c r="P2" s="645"/>
      <c r="Q2" s="645"/>
      <c r="R2" s="645"/>
      <c r="S2" s="645"/>
      <c r="T2" s="645"/>
      <c r="U2" s="645"/>
      <c r="V2" s="645"/>
      <c r="W2" s="645"/>
      <c r="X2" s="645"/>
      <c r="Y2" s="645"/>
      <c r="Z2" s="645"/>
      <c r="AA2" s="645"/>
      <c r="AB2" s="658" t="s">
        <v>52</v>
      </c>
      <c r="AC2" s="658"/>
      <c r="AD2" s="658"/>
      <c r="AE2" s="658"/>
      <c r="AF2" s="658"/>
      <c r="AG2" s="658"/>
      <c r="AH2" s="658"/>
      <c r="AI2" s="658"/>
      <c r="AJ2" s="658"/>
    </row>
    <row r="3" spans="3:36" ht="23.25">
      <c r="C3" s="108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15"/>
      <c r="AC3" s="115"/>
      <c r="AD3" s="115"/>
      <c r="AE3" s="115"/>
      <c r="AF3" s="115"/>
      <c r="AG3" s="115"/>
      <c r="AH3" s="115"/>
      <c r="AI3" s="115"/>
      <c r="AJ3" s="115"/>
    </row>
    <row r="4" spans="3:36" ht="23.25">
      <c r="C4" s="108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15"/>
      <c r="AC4" s="115"/>
      <c r="AD4" s="115"/>
      <c r="AE4" s="115"/>
      <c r="AF4" s="115"/>
      <c r="AG4" s="115"/>
      <c r="AH4" s="115"/>
      <c r="AI4" s="115"/>
      <c r="AJ4" s="115"/>
    </row>
    <row r="5" spans="1:37" ht="26.25">
      <c r="A5" s="104"/>
      <c r="B5" s="104"/>
      <c r="C5" s="128" t="s">
        <v>132</v>
      </c>
      <c r="D5" s="104"/>
      <c r="E5" s="104"/>
      <c r="F5" s="104"/>
      <c r="G5" s="661" t="s">
        <v>18</v>
      </c>
      <c r="H5" s="661"/>
      <c r="I5" s="661"/>
      <c r="J5" s="661"/>
      <c r="K5" s="661"/>
      <c r="L5" s="661"/>
      <c r="M5" s="661"/>
      <c r="N5" s="661"/>
      <c r="O5" s="661"/>
      <c r="P5" s="661"/>
      <c r="Q5" s="661"/>
      <c r="R5" s="661"/>
      <c r="S5" s="661"/>
      <c r="T5" s="661"/>
      <c r="U5" s="661"/>
      <c r="V5" s="661"/>
      <c r="W5" s="661"/>
      <c r="X5" s="661"/>
      <c r="Y5" s="661"/>
      <c r="Z5" s="661"/>
      <c r="AA5" s="661"/>
      <c r="AB5" s="104"/>
      <c r="AC5" s="104"/>
      <c r="AD5" s="104"/>
      <c r="AE5" s="104"/>
      <c r="AF5" s="104"/>
      <c r="AG5" s="104"/>
      <c r="AH5" s="104"/>
      <c r="AI5" s="104"/>
      <c r="AJ5" s="104"/>
      <c r="AK5" s="104"/>
    </row>
    <row r="6" spans="1:37" ht="26.25">
      <c r="A6" s="104"/>
      <c r="B6" s="104"/>
      <c r="C6" s="128"/>
      <c r="D6" s="104"/>
      <c r="E6" s="104"/>
      <c r="F6" s="104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04"/>
      <c r="AC6" s="104"/>
      <c r="AD6" s="104"/>
      <c r="AE6" s="104"/>
      <c r="AF6" s="104"/>
      <c r="AG6" s="104"/>
      <c r="AH6" s="104"/>
      <c r="AI6" s="104"/>
      <c r="AJ6" s="104"/>
      <c r="AK6" s="104"/>
    </row>
    <row r="7" spans="1:37" ht="15">
      <c r="A7" s="105" t="s">
        <v>0</v>
      </c>
      <c r="B7" s="106"/>
      <c r="C7" s="107" t="s">
        <v>124</v>
      </c>
      <c r="D7" s="655">
        <v>1</v>
      </c>
      <c r="E7" s="656"/>
      <c r="F7" s="657"/>
      <c r="G7" s="655">
        <v>2</v>
      </c>
      <c r="H7" s="656"/>
      <c r="I7" s="657"/>
      <c r="J7" s="655">
        <v>3</v>
      </c>
      <c r="K7" s="656"/>
      <c r="L7" s="657"/>
      <c r="M7" s="655">
        <v>4</v>
      </c>
      <c r="N7" s="656"/>
      <c r="O7" s="657"/>
      <c r="P7" s="655">
        <v>5</v>
      </c>
      <c r="Q7" s="656"/>
      <c r="R7" s="657"/>
      <c r="S7" s="655">
        <v>6</v>
      </c>
      <c r="T7" s="656"/>
      <c r="U7" s="657"/>
      <c r="V7" s="655">
        <v>7</v>
      </c>
      <c r="W7" s="656"/>
      <c r="X7" s="657"/>
      <c r="Y7" s="655">
        <v>8</v>
      </c>
      <c r="Z7" s="656"/>
      <c r="AA7" s="657"/>
      <c r="AB7" s="655">
        <v>9</v>
      </c>
      <c r="AC7" s="656"/>
      <c r="AD7" s="657"/>
      <c r="AE7" s="655">
        <v>10</v>
      </c>
      <c r="AF7" s="656"/>
      <c r="AG7" s="657"/>
      <c r="AH7" s="659" t="s">
        <v>125</v>
      </c>
      <c r="AI7" s="660"/>
      <c r="AJ7" s="109" t="s">
        <v>126</v>
      </c>
      <c r="AK7" s="110" t="s">
        <v>127</v>
      </c>
    </row>
    <row r="8" spans="1:37" ht="21">
      <c r="A8" s="633">
        <v>1</v>
      </c>
      <c r="B8" s="662">
        <v>1</v>
      </c>
      <c r="C8" s="136" t="str">
        <f>IF(B8="","",VLOOKUP(B8,'списки участников'!A:I,3,FALSE))</f>
        <v>Хуснуллин Тимур</v>
      </c>
      <c r="D8" s="647"/>
      <c r="E8" s="647"/>
      <c r="F8" s="648"/>
      <c r="G8" s="630" t="s">
        <v>3</v>
      </c>
      <c r="H8" s="631"/>
      <c r="I8" s="632"/>
      <c r="J8" s="630">
        <v>2</v>
      </c>
      <c r="K8" s="631"/>
      <c r="L8" s="632"/>
      <c r="M8" s="630" t="s">
        <v>3</v>
      </c>
      <c r="N8" s="631"/>
      <c r="O8" s="632"/>
      <c r="P8" s="630" t="s">
        <v>3</v>
      </c>
      <c r="Q8" s="631"/>
      <c r="R8" s="632"/>
      <c r="S8" s="630" t="s">
        <v>3</v>
      </c>
      <c r="T8" s="631"/>
      <c r="U8" s="632"/>
      <c r="V8" s="664">
        <v>2</v>
      </c>
      <c r="W8" s="665"/>
      <c r="X8" s="666"/>
      <c r="Y8" s="664">
        <v>2</v>
      </c>
      <c r="Z8" s="665"/>
      <c r="AA8" s="666"/>
      <c r="AB8" s="664">
        <v>2</v>
      </c>
      <c r="AC8" s="665"/>
      <c r="AD8" s="666"/>
      <c r="AE8" s="664">
        <v>2</v>
      </c>
      <c r="AF8" s="665"/>
      <c r="AG8" s="666"/>
      <c r="AH8" s="671">
        <v>18</v>
      </c>
      <c r="AI8" s="672"/>
      <c r="AJ8" s="669"/>
      <c r="AK8" s="667">
        <v>1</v>
      </c>
    </row>
    <row r="9" spans="1:37" ht="21">
      <c r="A9" s="634"/>
      <c r="B9" s="663"/>
      <c r="C9" s="137" t="s">
        <v>129</v>
      </c>
      <c r="D9" s="624"/>
      <c r="E9" s="624"/>
      <c r="F9" s="625"/>
      <c r="G9" s="144"/>
      <c r="H9" s="146" t="s">
        <v>220</v>
      </c>
      <c r="I9" s="147"/>
      <c r="J9" s="144"/>
      <c r="K9" s="146" t="s">
        <v>155</v>
      </c>
      <c r="L9" s="147"/>
      <c r="M9" s="144"/>
      <c r="N9" s="146" t="s">
        <v>186</v>
      </c>
      <c r="O9" s="147"/>
      <c r="P9" s="144"/>
      <c r="Q9" s="146" t="s">
        <v>255</v>
      </c>
      <c r="R9" s="147"/>
      <c r="S9" s="144"/>
      <c r="T9" s="146" t="s">
        <v>256</v>
      </c>
      <c r="U9" s="147"/>
      <c r="V9" s="111"/>
      <c r="W9" s="135" t="s">
        <v>257</v>
      </c>
      <c r="X9" s="153"/>
      <c r="Y9" s="111"/>
      <c r="Z9" s="135" t="s">
        <v>146</v>
      </c>
      <c r="AA9" s="153"/>
      <c r="AB9" s="111"/>
      <c r="AC9" s="135" t="s">
        <v>258</v>
      </c>
      <c r="AD9" s="153"/>
      <c r="AE9" s="111"/>
      <c r="AF9" s="135" t="s">
        <v>211</v>
      </c>
      <c r="AG9" s="153"/>
      <c r="AH9" s="673"/>
      <c r="AI9" s="674"/>
      <c r="AJ9" s="670"/>
      <c r="AK9" s="668"/>
    </row>
    <row r="10" spans="1:37" ht="21">
      <c r="A10" s="633">
        <v>2</v>
      </c>
      <c r="B10" s="662">
        <v>2</v>
      </c>
      <c r="C10" s="136" t="str">
        <f>IF(B10="","",VLOOKUP(B10,'списки участников'!A:I,3,FALSE))</f>
        <v>Осипов Роман</v>
      </c>
      <c r="D10" s="651" t="s">
        <v>1</v>
      </c>
      <c r="E10" s="652"/>
      <c r="F10" s="653"/>
      <c r="G10" s="620"/>
      <c r="H10" s="621"/>
      <c r="I10" s="622"/>
      <c r="J10" s="630" t="s">
        <v>3</v>
      </c>
      <c r="K10" s="631"/>
      <c r="L10" s="632"/>
      <c r="M10" s="630" t="s">
        <v>3</v>
      </c>
      <c r="N10" s="631"/>
      <c r="O10" s="632"/>
      <c r="P10" s="630" t="s">
        <v>3</v>
      </c>
      <c r="Q10" s="631"/>
      <c r="R10" s="632"/>
      <c r="S10" s="630" t="s">
        <v>3</v>
      </c>
      <c r="T10" s="631"/>
      <c r="U10" s="632"/>
      <c r="V10" s="664">
        <v>2</v>
      </c>
      <c r="W10" s="665"/>
      <c r="X10" s="666"/>
      <c r="Y10" s="664">
        <v>2</v>
      </c>
      <c r="Z10" s="665"/>
      <c r="AA10" s="666"/>
      <c r="AB10" s="664">
        <v>2</v>
      </c>
      <c r="AC10" s="665"/>
      <c r="AD10" s="666"/>
      <c r="AE10" s="664">
        <v>2</v>
      </c>
      <c r="AF10" s="665"/>
      <c r="AG10" s="666"/>
      <c r="AH10" s="671">
        <v>17</v>
      </c>
      <c r="AI10" s="672"/>
      <c r="AJ10" s="669"/>
      <c r="AK10" s="667">
        <v>2</v>
      </c>
    </row>
    <row r="11" spans="1:37" ht="21">
      <c r="A11" s="634"/>
      <c r="B11" s="663"/>
      <c r="C11" s="137" t="s">
        <v>130</v>
      </c>
      <c r="D11" s="142" t="s">
        <v>128</v>
      </c>
      <c r="E11" s="148" t="s">
        <v>157</v>
      </c>
      <c r="F11" s="143" t="s">
        <v>128</v>
      </c>
      <c r="G11" s="623"/>
      <c r="H11" s="624"/>
      <c r="I11" s="625"/>
      <c r="J11" s="144"/>
      <c r="K11" s="146" t="s">
        <v>173</v>
      </c>
      <c r="L11" s="147"/>
      <c r="M11" s="144"/>
      <c r="N11" s="146" t="s">
        <v>192</v>
      </c>
      <c r="O11" s="147"/>
      <c r="P11" s="144"/>
      <c r="Q11" s="146" t="s">
        <v>259</v>
      </c>
      <c r="R11" s="147"/>
      <c r="S11" s="144"/>
      <c r="T11" s="146" t="s">
        <v>171</v>
      </c>
      <c r="U11" s="147"/>
      <c r="V11" s="111"/>
      <c r="W11" s="135" t="s">
        <v>260</v>
      </c>
      <c r="X11" s="153"/>
      <c r="Y11" s="111"/>
      <c r="Z11" s="135" t="s">
        <v>261</v>
      </c>
      <c r="AA11" s="153"/>
      <c r="AB11" s="111"/>
      <c r="AC11" s="135" t="s">
        <v>262</v>
      </c>
      <c r="AD11" s="153"/>
      <c r="AE11" s="111"/>
      <c r="AF11" s="135" t="s">
        <v>263</v>
      </c>
      <c r="AG11" s="153"/>
      <c r="AH11" s="673"/>
      <c r="AI11" s="674"/>
      <c r="AJ11" s="670"/>
      <c r="AK11" s="668"/>
    </row>
    <row r="12" spans="1:37" ht="21">
      <c r="A12" s="633">
        <v>3</v>
      </c>
      <c r="B12" s="662">
        <v>3</v>
      </c>
      <c r="C12" s="136" t="str">
        <f>IF(B12="","",VLOOKUP(B12,'списки участников'!A:I,3,FALSE))</f>
        <v>Пруцких Борис</v>
      </c>
      <c r="D12" s="651">
        <v>1</v>
      </c>
      <c r="E12" s="652"/>
      <c r="F12" s="653"/>
      <c r="G12" s="630" t="s">
        <v>1</v>
      </c>
      <c r="H12" s="631"/>
      <c r="I12" s="632"/>
      <c r="J12" s="620"/>
      <c r="K12" s="621"/>
      <c r="L12" s="622"/>
      <c r="M12" s="630" t="s">
        <v>3</v>
      </c>
      <c r="N12" s="631"/>
      <c r="O12" s="632"/>
      <c r="P12" s="630" t="s">
        <v>3</v>
      </c>
      <c r="Q12" s="631"/>
      <c r="R12" s="632"/>
      <c r="S12" s="630" t="s">
        <v>3</v>
      </c>
      <c r="T12" s="631"/>
      <c r="U12" s="632"/>
      <c r="V12" s="664">
        <v>2</v>
      </c>
      <c r="W12" s="665"/>
      <c r="X12" s="666"/>
      <c r="Y12" s="664">
        <v>2</v>
      </c>
      <c r="Z12" s="665"/>
      <c r="AA12" s="666"/>
      <c r="AB12" s="664">
        <v>2</v>
      </c>
      <c r="AC12" s="665"/>
      <c r="AD12" s="666"/>
      <c r="AE12" s="664">
        <v>2</v>
      </c>
      <c r="AF12" s="665"/>
      <c r="AG12" s="666"/>
      <c r="AH12" s="671">
        <v>16</v>
      </c>
      <c r="AI12" s="672"/>
      <c r="AJ12" s="675"/>
      <c r="AK12" s="667">
        <v>3</v>
      </c>
    </row>
    <row r="13" spans="1:37" ht="21">
      <c r="A13" s="634"/>
      <c r="B13" s="663"/>
      <c r="C13" s="137" t="s">
        <v>131</v>
      </c>
      <c r="D13" s="144" t="s">
        <v>128</v>
      </c>
      <c r="E13" s="146" t="s">
        <v>145</v>
      </c>
      <c r="F13" s="145" t="s">
        <v>128</v>
      </c>
      <c r="G13" s="144" t="s">
        <v>128</v>
      </c>
      <c r="H13" s="146" t="s">
        <v>145</v>
      </c>
      <c r="I13" s="145" t="s">
        <v>128</v>
      </c>
      <c r="J13" s="623"/>
      <c r="K13" s="624"/>
      <c r="L13" s="625"/>
      <c r="M13" s="144"/>
      <c r="N13" s="146" t="s">
        <v>198</v>
      </c>
      <c r="O13" s="147"/>
      <c r="P13" s="144"/>
      <c r="Q13" s="146" t="s">
        <v>264</v>
      </c>
      <c r="R13" s="147"/>
      <c r="S13" s="144"/>
      <c r="T13" s="146" t="s">
        <v>265</v>
      </c>
      <c r="U13" s="147"/>
      <c r="V13" s="111"/>
      <c r="W13" s="135" t="s">
        <v>266</v>
      </c>
      <c r="X13" s="153"/>
      <c r="Y13" s="111"/>
      <c r="Z13" s="135" t="s">
        <v>267</v>
      </c>
      <c r="AA13" s="153"/>
      <c r="AB13" s="111"/>
      <c r="AC13" s="135" t="s">
        <v>268</v>
      </c>
      <c r="AD13" s="153"/>
      <c r="AE13" s="111"/>
      <c r="AF13" s="135" t="s">
        <v>269</v>
      </c>
      <c r="AG13" s="153"/>
      <c r="AH13" s="673"/>
      <c r="AI13" s="674"/>
      <c r="AJ13" s="676"/>
      <c r="AK13" s="668"/>
    </row>
    <row r="14" spans="1:37" ht="21">
      <c r="A14" s="633">
        <v>4</v>
      </c>
      <c r="B14" s="662">
        <v>4</v>
      </c>
      <c r="C14" s="136" t="str">
        <f>IF(B14="","",VLOOKUP(B14,'списки участников'!A:I,3,FALSE))</f>
        <v>Жеребцов Алексей</v>
      </c>
      <c r="D14" s="651" t="s">
        <v>1</v>
      </c>
      <c r="E14" s="652"/>
      <c r="F14" s="653"/>
      <c r="G14" s="630" t="s">
        <v>1</v>
      </c>
      <c r="H14" s="631"/>
      <c r="I14" s="632"/>
      <c r="J14" s="173"/>
      <c r="K14" s="175" t="s">
        <v>1</v>
      </c>
      <c r="L14" s="174"/>
      <c r="M14" s="620" t="s">
        <v>128</v>
      </c>
      <c r="N14" s="621"/>
      <c r="O14" s="622"/>
      <c r="P14" s="630" t="s">
        <v>3</v>
      </c>
      <c r="Q14" s="631"/>
      <c r="R14" s="632"/>
      <c r="S14" s="630" t="s">
        <v>3</v>
      </c>
      <c r="T14" s="631"/>
      <c r="U14" s="632"/>
      <c r="V14" s="664">
        <v>2</v>
      </c>
      <c r="W14" s="665"/>
      <c r="X14" s="666"/>
      <c r="Y14" s="664">
        <v>2</v>
      </c>
      <c r="Z14" s="665"/>
      <c r="AA14" s="666"/>
      <c r="AB14" s="664">
        <v>2</v>
      </c>
      <c r="AC14" s="665"/>
      <c r="AD14" s="666"/>
      <c r="AE14" s="664">
        <v>2</v>
      </c>
      <c r="AF14" s="665"/>
      <c r="AG14" s="666"/>
      <c r="AH14" s="671">
        <v>15</v>
      </c>
      <c r="AI14" s="672"/>
      <c r="AJ14" s="675"/>
      <c r="AK14" s="667">
        <v>4</v>
      </c>
    </row>
    <row r="15" spans="1:37" ht="21">
      <c r="A15" s="634"/>
      <c r="B15" s="663"/>
      <c r="C15" s="137" t="s">
        <v>136</v>
      </c>
      <c r="D15" s="144"/>
      <c r="E15" s="146" t="s">
        <v>145</v>
      </c>
      <c r="F15" s="145"/>
      <c r="G15" s="144" t="s">
        <v>128</v>
      </c>
      <c r="H15" s="146" t="s">
        <v>145</v>
      </c>
      <c r="I15" s="145" t="s">
        <v>128</v>
      </c>
      <c r="J15" s="170"/>
      <c r="K15" s="172" t="s">
        <v>145</v>
      </c>
      <c r="L15" s="171"/>
      <c r="M15" s="623"/>
      <c r="N15" s="624"/>
      <c r="O15" s="625"/>
      <c r="P15" s="144"/>
      <c r="Q15" s="146" t="s">
        <v>270</v>
      </c>
      <c r="R15" s="147"/>
      <c r="S15" s="144"/>
      <c r="T15" s="146" t="s">
        <v>271</v>
      </c>
      <c r="U15" s="147"/>
      <c r="V15" s="111"/>
      <c r="W15" s="135" t="s">
        <v>272</v>
      </c>
      <c r="X15" s="153"/>
      <c r="Y15" s="111"/>
      <c r="Z15" s="135" t="s">
        <v>273</v>
      </c>
      <c r="AA15" s="153"/>
      <c r="AB15" s="111"/>
      <c r="AC15" s="135" t="s">
        <v>274</v>
      </c>
      <c r="AD15" s="153"/>
      <c r="AE15" s="111"/>
      <c r="AF15" s="135" t="s">
        <v>275</v>
      </c>
      <c r="AG15" s="153"/>
      <c r="AH15" s="673"/>
      <c r="AI15" s="674"/>
      <c r="AJ15" s="676"/>
      <c r="AK15" s="668"/>
    </row>
    <row r="16" spans="1:37" ht="21">
      <c r="A16" s="633">
        <v>5</v>
      </c>
      <c r="B16" s="662">
        <v>5</v>
      </c>
      <c r="C16" s="136" t="str">
        <f>IF(B16="","",VLOOKUP(B16,'списки участников'!A:I,3,FALSE))</f>
        <v>Бикбулатов Вадим</v>
      </c>
      <c r="D16" s="173"/>
      <c r="E16" s="175" t="s">
        <v>1</v>
      </c>
      <c r="F16" s="174"/>
      <c r="G16" s="630" t="s">
        <v>1</v>
      </c>
      <c r="H16" s="631"/>
      <c r="I16" s="632"/>
      <c r="J16" s="630" t="s">
        <v>1</v>
      </c>
      <c r="K16" s="631"/>
      <c r="L16" s="632"/>
      <c r="M16" s="630" t="s">
        <v>1</v>
      </c>
      <c r="N16" s="631"/>
      <c r="O16" s="632"/>
      <c r="P16" s="620" t="s">
        <v>128</v>
      </c>
      <c r="Q16" s="621"/>
      <c r="R16" s="622"/>
      <c r="S16" s="630" t="s">
        <v>3</v>
      </c>
      <c r="T16" s="631"/>
      <c r="U16" s="632"/>
      <c r="V16" s="664">
        <v>2</v>
      </c>
      <c r="W16" s="665"/>
      <c r="X16" s="666"/>
      <c r="Y16" s="664">
        <v>2</v>
      </c>
      <c r="Z16" s="665"/>
      <c r="AA16" s="666"/>
      <c r="AB16" s="664">
        <v>2</v>
      </c>
      <c r="AC16" s="665"/>
      <c r="AD16" s="666"/>
      <c r="AE16" s="664">
        <v>2</v>
      </c>
      <c r="AF16" s="665"/>
      <c r="AG16" s="666"/>
      <c r="AH16" s="671">
        <v>14</v>
      </c>
      <c r="AI16" s="672"/>
      <c r="AJ16" s="669"/>
      <c r="AK16" s="667">
        <v>5</v>
      </c>
    </row>
    <row r="17" spans="1:37" ht="21">
      <c r="A17" s="634"/>
      <c r="B17" s="663"/>
      <c r="C17" s="137" t="s">
        <v>130</v>
      </c>
      <c r="D17" s="170"/>
      <c r="E17" s="172" t="s">
        <v>145</v>
      </c>
      <c r="F17" s="171"/>
      <c r="G17" s="144"/>
      <c r="H17" s="146" t="s">
        <v>157</v>
      </c>
      <c r="I17" s="147"/>
      <c r="J17" s="144"/>
      <c r="K17" s="146" t="s">
        <v>145</v>
      </c>
      <c r="L17" s="147"/>
      <c r="M17" s="144"/>
      <c r="N17" s="146" t="s">
        <v>159</v>
      </c>
      <c r="O17" s="147"/>
      <c r="P17" s="623"/>
      <c r="Q17" s="624"/>
      <c r="R17" s="625"/>
      <c r="S17" s="144"/>
      <c r="T17" s="146" t="s">
        <v>276</v>
      </c>
      <c r="U17" s="147"/>
      <c r="V17" s="111"/>
      <c r="W17" s="135" t="s">
        <v>277</v>
      </c>
      <c r="X17" s="153"/>
      <c r="Y17" s="111"/>
      <c r="Z17" s="135" t="s">
        <v>278</v>
      </c>
      <c r="AA17" s="153"/>
      <c r="AB17" s="111"/>
      <c r="AC17" s="135" t="s">
        <v>279</v>
      </c>
      <c r="AD17" s="153"/>
      <c r="AE17" s="111"/>
      <c r="AF17" s="135" t="s">
        <v>280</v>
      </c>
      <c r="AG17" s="153"/>
      <c r="AH17" s="673"/>
      <c r="AI17" s="674"/>
      <c r="AJ17" s="670"/>
      <c r="AK17" s="668"/>
    </row>
    <row r="18" spans="1:37" ht="21">
      <c r="A18" s="633">
        <v>6</v>
      </c>
      <c r="B18" s="662">
        <v>6</v>
      </c>
      <c r="C18" s="136" t="str">
        <f>IF(B18="","",VLOOKUP(B18,'списки участников'!A:I,3,FALSE))</f>
        <v>Васильев Владимир</v>
      </c>
      <c r="D18" s="651" t="s">
        <v>1</v>
      </c>
      <c r="E18" s="652"/>
      <c r="F18" s="653"/>
      <c r="G18" s="186"/>
      <c r="H18" s="191" t="s">
        <v>1</v>
      </c>
      <c r="I18" s="187"/>
      <c r="J18" s="630" t="s">
        <v>1</v>
      </c>
      <c r="K18" s="631"/>
      <c r="L18" s="632"/>
      <c r="M18" s="630" t="s">
        <v>1</v>
      </c>
      <c r="N18" s="631"/>
      <c r="O18" s="632"/>
      <c r="P18" s="630" t="s">
        <v>1</v>
      </c>
      <c r="Q18" s="631"/>
      <c r="R18" s="632"/>
      <c r="S18" s="620" t="s">
        <v>128</v>
      </c>
      <c r="T18" s="621"/>
      <c r="U18" s="622"/>
      <c r="V18" s="664">
        <v>2</v>
      </c>
      <c r="W18" s="665"/>
      <c r="X18" s="666"/>
      <c r="Y18" s="664">
        <v>1</v>
      </c>
      <c r="Z18" s="665"/>
      <c r="AA18" s="666"/>
      <c r="AB18" s="664">
        <v>2</v>
      </c>
      <c r="AC18" s="665"/>
      <c r="AD18" s="666"/>
      <c r="AE18" s="664">
        <v>2</v>
      </c>
      <c r="AF18" s="665"/>
      <c r="AG18" s="666"/>
      <c r="AH18" s="671">
        <v>12</v>
      </c>
      <c r="AI18" s="672"/>
      <c r="AJ18" s="669"/>
      <c r="AK18" s="667">
        <v>7</v>
      </c>
    </row>
    <row r="19" spans="1:37" ht="21">
      <c r="A19" s="634"/>
      <c r="B19" s="663"/>
      <c r="C19" s="137" t="s">
        <v>252</v>
      </c>
      <c r="D19" s="142"/>
      <c r="E19" s="148" t="s">
        <v>145</v>
      </c>
      <c r="F19" s="143"/>
      <c r="G19" s="188"/>
      <c r="H19" s="192" t="s">
        <v>145</v>
      </c>
      <c r="I19" s="189"/>
      <c r="J19" s="144"/>
      <c r="K19" s="146" t="s">
        <v>145</v>
      </c>
      <c r="L19" s="147"/>
      <c r="M19" s="144"/>
      <c r="N19" s="146" t="s">
        <v>145</v>
      </c>
      <c r="O19" s="147"/>
      <c r="P19" s="144"/>
      <c r="Q19" s="146" t="s">
        <v>145</v>
      </c>
      <c r="R19" s="147"/>
      <c r="S19" s="623"/>
      <c r="T19" s="624"/>
      <c r="U19" s="625"/>
      <c r="V19" s="111"/>
      <c r="W19" s="135" t="s">
        <v>281</v>
      </c>
      <c r="X19" s="153"/>
      <c r="Y19" s="111"/>
      <c r="Z19" s="194">
        <v>0.043750000000000004</v>
      </c>
      <c r="AA19" s="153"/>
      <c r="AB19" s="111"/>
      <c r="AC19" s="135" t="s">
        <v>283</v>
      </c>
      <c r="AD19" s="153"/>
      <c r="AE19" s="111"/>
      <c r="AF19" s="135" t="s">
        <v>185</v>
      </c>
      <c r="AG19" s="153"/>
      <c r="AH19" s="673"/>
      <c r="AI19" s="674"/>
      <c r="AJ19" s="670"/>
      <c r="AK19" s="668"/>
    </row>
    <row r="20" spans="1:37" ht="21">
      <c r="A20" s="633">
        <v>7</v>
      </c>
      <c r="B20" s="662">
        <v>7</v>
      </c>
      <c r="C20" s="136" t="str">
        <f>IF(B20="","",VLOOKUP(B20,'списки участников'!A:I,3,FALSE))</f>
        <v>Нагибулин Сергей</v>
      </c>
      <c r="D20" s="651" t="s">
        <v>1</v>
      </c>
      <c r="E20" s="652"/>
      <c r="F20" s="653"/>
      <c r="G20" s="630" t="s">
        <v>1</v>
      </c>
      <c r="H20" s="631"/>
      <c r="I20" s="632"/>
      <c r="J20" s="186"/>
      <c r="K20" s="193" t="s">
        <v>1</v>
      </c>
      <c r="L20" s="187"/>
      <c r="M20" s="630" t="s">
        <v>1</v>
      </c>
      <c r="N20" s="631"/>
      <c r="O20" s="632"/>
      <c r="P20" s="630" t="s">
        <v>1</v>
      </c>
      <c r="Q20" s="631"/>
      <c r="R20" s="632"/>
      <c r="S20" s="630" t="s">
        <v>1</v>
      </c>
      <c r="T20" s="631"/>
      <c r="U20" s="632"/>
      <c r="V20" s="681" t="s">
        <v>128</v>
      </c>
      <c r="W20" s="682"/>
      <c r="X20" s="683"/>
      <c r="Y20" s="664">
        <v>1</v>
      </c>
      <c r="Z20" s="665"/>
      <c r="AA20" s="666"/>
      <c r="AB20" s="664">
        <v>1</v>
      </c>
      <c r="AC20" s="665"/>
      <c r="AD20" s="666"/>
      <c r="AE20" s="664">
        <v>2</v>
      </c>
      <c r="AF20" s="665"/>
      <c r="AG20" s="666"/>
      <c r="AH20" s="671">
        <v>10</v>
      </c>
      <c r="AI20" s="672"/>
      <c r="AJ20" s="675"/>
      <c r="AK20" s="667">
        <v>9</v>
      </c>
    </row>
    <row r="21" spans="1:39" ht="21">
      <c r="A21" s="634"/>
      <c r="B21" s="663"/>
      <c r="C21" s="137" t="s">
        <v>139</v>
      </c>
      <c r="D21" s="144"/>
      <c r="E21" s="146" t="s">
        <v>145</v>
      </c>
      <c r="F21" s="145"/>
      <c r="G21" s="144"/>
      <c r="H21" s="146" t="s">
        <v>145</v>
      </c>
      <c r="I21" s="145"/>
      <c r="J21" s="188"/>
      <c r="K21" s="192" t="s">
        <v>145</v>
      </c>
      <c r="L21" s="171"/>
      <c r="M21" s="144"/>
      <c r="N21" s="146" t="s">
        <v>145</v>
      </c>
      <c r="O21" s="147"/>
      <c r="P21" s="144"/>
      <c r="Q21" s="146" t="s">
        <v>145</v>
      </c>
      <c r="R21" s="147"/>
      <c r="S21" s="144"/>
      <c r="T21" s="146" t="s">
        <v>145</v>
      </c>
      <c r="U21" s="147"/>
      <c r="V21" s="684"/>
      <c r="W21" s="685"/>
      <c r="X21" s="686"/>
      <c r="Y21" s="111"/>
      <c r="Z21" s="146" t="s">
        <v>159</v>
      </c>
      <c r="AA21" s="153"/>
      <c r="AB21" s="111"/>
      <c r="AC21" s="146" t="s">
        <v>145</v>
      </c>
      <c r="AD21" s="153"/>
      <c r="AE21" s="111"/>
      <c r="AF21" s="135" t="s">
        <v>286</v>
      </c>
      <c r="AG21" s="153"/>
      <c r="AH21" s="673"/>
      <c r="AI21" s="674"/>
      <c r="AJ21" s="676"/>
      <c r="AK21" s="668"/>
      <c r="AM21" s="190"/>
    </row>
    <row r="22" spans="1:37" ht="21">
      <c r="A22" s="633">
        <v>8</v>
      </c>
      <c r="B22" s="662">
        <v>8</v>
      </c>
      <c r="C22" s="136" t="str">
        <f>IF(B22="","",VLOOKUP(B22,'списки участников'!A:I,3,FALSE))</f>
        <v>Мухутдинов Ильнур</v>
      </c>
      <c r="D22" s="651" t="s">
        <v>1</v>
      </c>
      <c r="E22" s="652"/>
      <c r="F22" s="653"/>
      <c r="G22" s="630" t="s">
        <v>1</v>
      </c>
      <c r="H22" s="631"/>
      <c r="I22" s="632"/>
      <c r="J22" s="173"/>
      <c r="K22" s="175" t="s">
        <v>1</v>
      </c>
      <c r="L22" s="174"/>
      <c r="M22" s="630" t="s">
        <v>1</v>
      </c>
      <c r="N22" s="631"/>
      <c r="O22" s="632"/>
      <c r="P22" s="630" t="s">
        <v>1</v>
      </c>
      <c r="Q22" s="631"/>
      <c r="R22" s="632"/>
      <c r="S22" s="630" t="s">
        <v>3</v>
      </c>
      <c r="T22" s="631"/>
      <c r="U22" s="632"/>
      <c r="V22" s="664">
        <v>2</v>
      </c>
      <c r="W22" s="665"/>
      <c r="X22" s="666"/>
      <c r="Y22" s="620" t="s">
        <v>128</v>
      </c>
      <c r="Z22" s="621"/>
      <c r="AA22" s="622"/>
      <c r="AB22" s="630" t="s">
        <v>3</v>
      </c>
      <c r="AC22" s="631"/>
      <c r="AD22" s="632"/>
      <c r="AE22" s="630" t="s">
        <v>3</v>
      </c>
      <c r="AF22" s="631"/>
      <c r="AG22" s="632"/>
      <c r="AH22" s="671">
        <v>13</v>
      </c>
      <c r="AI22" s="672"/>
      <c r="AJ22" s="675"/>
      <c r="AK22" s="667">
        <v>6</v>
      </c>
    </row>
    <row r="23" spans="1:37" ht="21">
      <c r="A23" s="634"/>
      <c r="B23" s="663"/>
      <c r="C23" s="137" t="s">
        <v>130</v>
      </c>
      <c r="D23" s="144"/>
      <c r="E23" s="146" t="s">
        <v>145</v>
      </c>
      <c r="F23" s="145"/>
      <c r="G23" s="144"/>
      <c r="H23" s="146" t="s">
        <v>145</v>
      </c>
      <c r="I23" s="145"/>
      <c r="J23" s="170"/>
      <c r="K23" s="172" t="s">
        <v>145</v>
      </c>
      <c r="L23" s="171"/>
      <c r="M23" s="144"/>
      <c r="N23" s="146" t="s">
        <v>145</v>
      </c>
      <c r="O23" s="147"/>
      <c r="P23" s="144"/>
      <c r="Q23" s="146" t="s">
        <v>145</v>
      </c>
      <c r="R23" s="147"/>
      <c r="S23" s="144"/>
      <c r="T23" s="146" t="s">
        <v>282</v>
      </c>
      <c r="U23" s="147"/>
      <c r="V23" s="144"/>
      <c r="W23" s="167" t="s">
        <v>284</v>
      </c>
      <c r="X23" s="147"/>
      <c r="Y23" s="623"/>
      <c r="Z23" s="624"/>
      <c r="AA23" s="625"/>
      <c r="AB23" s="144"/>
      <c r="AC23" s="146" t="s">
        <v>287</v>
      </c>
      <c r="AD23" s="147"/>
      <c r="AE23" s="144"/>
      <c r="AF23" s="146" t="s">
        <v>288</v>
      </c>
      <c r="AG23" s="147"/>
      <c r="AH23" s="673"/>
      <c r="AI23" s="674"/>
      <c r="AJ23" s="676"/>
      <c r="AK23" s="668"/>
    </row>
    <row r="24" spans="1:37" ht="21">
      <c r="A24" s="633">
        <v>9</v>
      </c>
      <c r="B24" s="662">
        <v>9</v>
      </c>
      <c r="C24" s="136" t="str">
        <f>IF(B24="","",VLOOKUP(B24,'списки участников'!A:I,3,FALSE))</f>
        <v>Минаков Вадим</v>
      </c>
      <c r="D24" s="651" t="s">
        <v>1</v>
      </c>
      <c r="E24" s="652"/>
      <c r="F24" s="653"/>
      <c r="G24" s="630" t="s">
        <v>1</v>
      </c>
      <c r="H24" s="631"/>
      <c r="I24" s="632"/>
      <c r="J24" s="173"/>
      <c r="K24" s="175" t="s">
        <v>1</v>
      </c>
      <c r="L24" s="187"/>
      <c r="M24" s="630" t="s">
        <v>1</v>
      </c>
      <c r="N24" s="631"/>
      <c r="O24" s="632"/>
      <c r="P24" s="630" t="s">
        <v>1</v>
      </c>
      <c r="Q24" s="631"/>
      <c r="R24" s="632"/>
      <c r="S24" s="630" t="s">
        <v>1</v>
      </c>
      <c r="T24" s="631"/>
      <c r="U24" s="632"/>
      <c r="V24" s="630">
        <v>2</v>
      </c>
      <c r="W24" s="631"/>
      <c r="X24" s="632"/>
      <c r="Y24" s="630" t="s">
        <v>1</v>
      </c>
      <c r="Z24" s="631"/>
      <c r="AA24" s="632"/>
      <c r="AB24" s="620" t="s">
        <v>128</v>
      </c>
      <c r="AC24" s="621"/>
      <c r="AD24" s="622"/>
      <c r="AE24" s="630" t="s">
        <v>3</v>
      </c>
      <c r="AF24" s="631"/>
      <c r="AG24" s="632"/>
      <c r="AH24" s="671">
        <v>11</v>
      </c>
      <c r="AI24" s="672"/>
      <c r="AJ24" s="675"/>
      <c r="AK24" s="667">
        <v>8</v>
      </c>
    </row>
    <row r="25" spans="1:37" ht="21">
      <c r="A25" s="634"/>
      <c r="B25" s="663"/>
      <c r="C25" s="137" t="s">
        <v>252</v>
      </c>
      <c r="D25" s="144"/>
      <c r="E25" s="146" t="s">
        <v>145</v>
      </c>
      <c r="F25" s="145"/>
      <c r="G25" s="144"/>
      <c r="H25" s="146" t="s">
        <v>145</v>
      </c>
      <c r="I25" s="145"/>
      <c r="J25" s="170"/>
      <c r="K25" s="172" t="s">
        <v>145</v>
      </c>
      <c r="L25" s="171"/>
      <c r="M25" s="144"/>
      <c r="N25" s="146" t="s">
        <v>145</v>
      </c>
      <c r="O25" s="147"/>
      <c r="P25" s="144"/>
      <c r="Q25" s="146" t="s">
        <v>157</v>
      </c>
      <c r="R25" s="147"/>
      <c r="S25" s="144"/>
      <c r="T25" s="146" t="s">
        <v>145</v>
      </c>
      <c r="U25" s="147"/>
      <c r="V25" s="144"/>
      <c r="W25" s="146" t="s">
        <v>285</v>
      </c>
      <c r="X25" s="147"/>
      <c r="Y25" s="144"/>
      <c r="Z25" s="146" t="s">
        <v>145</v>
      </c>
      <c r="AA25" s="147"/>
      <c r="AB25" s="623"/>
      <c r="AC25" s="624"/>
      <c r="AD25" s="625"/>
      <c r="AE25" s="144"/>
      <c r="AF25" s="146" t="s">
        <v>289</v>
      </c>
      <c r="AG25" s="147"/>
      <c r="AH25" s="673"/>
      <c r="AI25" s="674"/>
      <c r="AJ25" s="676"/>
      <c r="AK25" s="668"/>
    </row>
    <row r="26" spans="1:37" ht="21">
      <c r="A26" s="633">
        <v>10</v>
      </c>
      <c r="B26" s="662">
        <v>10</v>
      </c>
      <c r="C26" s="136" t="str">
        <f>IF(B26="","",VLOOKUP(B26,'списки участников'!A:I,3,FALSE))</f>
        <v>Бурундин Кирилл</v>
      </c>
      <c r="D26" s="651" t="s">
        <v>1</v>
      </c>
      <c r="E26" s="652"/>
      <c r="F26" s="653"/>
      <c r="G26" s="630" t="s">
        <v>1</v>
      </c>
      <c r="H26" s="631"/>
      <c r="I26" s="632"/>
      <c r="J26" s="173"/>
      <c r="K26" s="175" t="s">
        <v>1</v>
      </c>
      <c r="L26" s="174"/>
      <c r="M26" s="630" t="s">
        <v>1</v>
      </c>
      <c r="N26" s="631"/>
      <c r="O26" s="632"/>
      <c r="P26" s="630" t="s">
        <v>1</v>
      </c>
      <c r="Q26" s="631"/>
      <c r="R26" s="632"/>
      <c r="S26" s="630" t="s">
        <v>1</v>
      </c>
      <c r="T26" s="631"/>
      <c r="U26" s="632"/>
      <c r="V26" s="630">
        <v>1</v>
      </c>
      <c r="W26" s="631"/>
      <c r="X26" s="632"/>
      <c r="Y26" s="630" t="s">
        <v>1</v>
      </c>
      <c r="Z26" s="631"/>
      <c r="AA26" s="632"/>
      <c r="AB26" s="630" t="s">
        <v>1</v>
      </c>
      <c r="AC26" s="631"/>
      <c r="AD26" s="632"/>
      <c r="AE26" s="620" t="s">
        <v>128</v>
      </c>
      <c r="AF26" s="621"/>
      <c r="AG26" s="622"/>
      <c r="AH26" s="671">
        <v>9</v>
      </c>
      <c r="AI26" s="672"/>
      <c r="AJ26" s="675"/>
      <c r="AK26" s="667">
        <v>10</v>
      </c>
    </row>
    <row r="27" spans="1:37" ht="21">
      <c r="A27" s="634"/>
      <c r="B27" s="663"/>
      <c r="C27" s="137" t="s">
        <v>252</v>
      </c>
      <c r="D27" s="144"/>
      <c r="E27" s="146" t="s">
        <v>145</v>
      </c>
      <c r="F27" s="145"/>
      <c r="G27" s="144"/>
      <c r="H27" s="146" t="s">
        <v>145</v>
      </c>
      <c r="I27" s="145"/>
      <c r="J27" s="170"/>
      <c r="K27" s="172" t="s">
        <v>145</v>
      </c>
      <c r="L27" s="171"/>
      <c r="M27" s="144"/>
      <c r="N27" s="146" t="s">
        <v>145</v>
      </c>
      <c r="O27" s="147"/>
      <c r="P27" s="144"/>
      <c r="Q27" s="146" t="s">
        <v>145</v>
      </c>
      <c r="R27" s="147"/>
      <c r="S27" s="144"/>
      <c r="T27" s="146" t="s">
        <v>145</v>
      </c>
      <c r="U27" s="147"/>
      <c r="V27" s="144"/>
      <c r="W27" s="146" t="s">
        <v>145</v>
      </c>
      <c r="X27" s="147"/>
      <c r="Y27" s="144"/>
      <c r="Z27" s="146" t="s">
        <v>145</v>
      </c>
      <c r="AA27" s="147"/>
      <c r="AB27" s="144"/>
      <c r="AC27" s="146" t="s">
        <v>157</v>
      </c>
      <c r="AD27" s="147"/>
      <c r="AE27" s="623"/>
      <c r="AF27" s="624"/>
      <c r="AG27" s="625"/>
      <c r="AH27" s="673"/>
      <c r="AI27" s="674"/>
      <c r="AJ27" s="676"/>
      <c r="AK27" s="668"/>
    </row>
    <row r="28" spans="1:37" ht="15">
      <c r="A28" s="116"/>
      <c r="B28" s="166"/>
      <c r="C28" s="118"/>
      <c r="D28" s="119"/>
      <c r="E28" s="120"/>
      <c r="F28" s="121"/>
      <c r="G28" s="119"/>
      <c r="H28" s="120"/>
      <c r="I28" s="121"/>
      <c r="J28" s="130"/>
      <c r="K28" s="130"/>
      <c r="L28" s="130"/>
      <c r="M28" s="119"/>
      <c r="N28" s="120"/>
      <c r="O28" s="119"/>
      <c r="P28" s="119"/>
      <c r="Q28" s="120"/>
      <c r="R28" s="119"/>
      <c r="S28" s="119"/>
      <c r="T28" s="120"/>
      <c r="U28" s="119"/>
      <c r="V28" s="119"/>
      <c r="W28" s="120"/>
      <c r="X28" s="119"/>
      <c r="Y28" s="119"/>
      <c r="Z28" s="120"/>
      <c r="AA28" s="119"/>
      <c r="AB28" s="119"/>
      <c r="AC28" s="120"/>
      <c r="AD28" s="119"/>
      <c r="AE28" s="119"/>
      <c r="AF28" s="120"/>
      <c r="AG28" s="119"/>
      <c r="AH28" s="122"/>
      <c r="AI28" s="122"/>
      <c r="AJ28" s="123"/>
      <c r="AK28" s="124"/>
    </row>
    <row r="29" spans="1:37" ht="15">
      <c r="A29" s="116"/>
      <c r="B29" s="166"/>
      <c r="C29" s="118"/>
      <c r="D29" s="119"/>
      <c r="E29" s="120"/>
      <c r="F29" s="121"/>
      <c r="G29" s="119"/>
      <c r="H29" s="120"/>
      <c r="I29" s="121"/>
      <c r="J29" s="130"/>
      <c r="K29" s="130"/>
      <c r="L29" s="130"/>
      <c r="M29" s="119"/>
      <c r="N29" s="120"/>
      <c r="O29" s="119"/>
      <c r="P29" s="119"/>
      <c r="Q29" s="120"/>
      <c r="R29" s="119"/>
      <c r="S29" s="119"/>
      <c r="T29" s="120"/>
      <c r="U29" s="119"/>
      <c r="V29" s="119"/>
      <c r="W29" s="120"/>
      <c r="X29" s="119"/>
      <c r="Y29" s="119"/>
      <c r="Z29" s="120"/>
      <c r="AA29" s="119"/>
      <c r="AB29" s="119"/>
      <c r="AC29" s="120"/>
      <c r="AD29" s="119"/>
      <c r="AE29" s="119"/>
      <c r="AF29" s="120"/>
      <c r="AG29" s="119"/>
      <c r="AH29" s="122"/>
      <c r="AI29" s="122"/>
      <c r="AJ29" s="123"/>
      <c r="AK29" s="124"/>
    </row>
    <row r="30" spans="1:37" ht="15">
      <c r="A30" s="116"/>
      <c r="B30" s="166"/>
      <c r="C30" s="118"/>
      <c r="D30" s="119"/>
      <c r="E30" s="120"/>
      <c r="F30" s="121"/>
      <c r="G30" s="119"/>
      <c r="H30" s="120"/>
      <c r="I30" s="121"/>
      <c r="J30" s="130"/>
      <c r="K30" s="130"/>
      <c r="L30" s="130"/>
      <c r="M30" s="119"/>
      <c r="N30" s="120"/>
      <c r="O30" s="119"/>
      <c r="P30" s="119"/>
      <c r="Q30" s="120"/>
      <c r="R30" s="119"/>
      <c r="S30" s="119"/>
      <c r="T30" s="120"/>
      <c r="U30" s="119"/>
      <c r="V30" s="119"/>
      <c r="W30" s="120"/>
      <c r="X30" s="119"/>
      <c r="Y30" s="119"/>
      <c r="Z30" s="120"/>
      <c r="AA30" s="119"/>
      <c r="AB30" s="119"/>
      <c r="AC30" s="120"/>
      <c r="AD30" s="119"/>
      <c r="AE30" s="119"/>
      <c r="AF30" s="120"/>
      <c r="AG30" s="119"/>
      <c r="AH30" s="122"/>
      <c r="AI30" s="122"/>
      <c r="AJ30" s="123"/>
      <c r="AK30" s="124"/>
    </row>
    <row r="31" spans="1:37" ht="15">
      <c r="A31" s="116"/>
      <c r="B31" s="166"/>
      <c r="C31" s="118"/>
      <c r="D31" s="119"/>
      <c r="E31" s="120"/>
      <c r="F31" s="121"/>
      <c r="G31" s="119"/>
      <c r="H31" s="120"/>
      <c r="I31" s="121"/>
      <c r="J31" s="130"/>
      <c r="K31" s="130"/>
      <c r="L31" s="130"/>
      <c r="M31" s="119"/>
      <c r="N31" s="120"/>
      <c r="O31" s="119"/>
      <c r="P31" s="119"/>
      <c r="Q31" s="120"/>
      <c r="R31" s="119"/>
      <c r="S31" s="119"/>
      <c r="T31" s="120"/>
      <c r="U31" s="119"/>
      <c r="V31" s="119"/>
      <c r="W31" s="120"/>
      <c r="X31" s="119"/>
      <c r="Y31" s="119"/>
      <c r="Z31" s="120"/>
      <c r="AA31" s="119"/>
      <c r="AB31" s="119"/>
      <c r="AC31" s="120"/>
      <c r="AD31" s="119"/>
      <c r="AE31" s="119"/>
      <c r="AF31" s="120"/>
      <c r="AG31" s="119"/>
      <c r="AH31" s="122"/>
      <c r="AI31" s="122"/>
      <c r="AJ31" s="123"/>
      <c r="AK31" s="124"/>
    </row>
    <row r="32" spans="3:16" ht="15.75">
      <c r="C32" s="112" t="s">
        <v>583</v>
      </c>
      <c r="D32" s="644" t="s">
        <v>54</v>
      </c>
      <c r="E32" s="644"/>
      <c r="F32" s="644"/>
      <c r="G32" s="644"/>
      <c r="H32" s="644"/>
      <c r="I32" s="644"/>
      <c r="J32" s="644"/>
      <c r="K32" s="644"/>
      <c r="L32" s="112"/>
      <c r="M32" s="112"/>
      <c r="N32" s="112"/>
      <c r="O32" s="112"/>
      <c r="P32" s="112"/>
    </row>
    <row r="36" spans="1:17" ht="15.75">
      <c r="A36" s="113" t="s">
        <v>588</v>
      </c>
      <c r="B36" s="113"/>
      <c r="C36" s="113"/>
      <c r="D36" s="113"/>
      <c r="E36" s="113"/>
      <c r="F36" s="113" t="s">
        <v>55</v>
      </c>
      <c r="G36" s="113"/>
      <c r="H36" s="113"/>
      <c r="I36" s="112"/>
      <c r="J36" s="112"/>
      <c r="K36" s="112"/>
      <c r="L36" s="112"/>
      <c r="N36" s="113"/>
      <c r="O36" s="113"/>
      <c r="P36" s="113"/>
      <c r="Q36" s="113"/>
    </row>
    <row r="37" spans="3:36" ht="23.25">
      <c r="C37" s="645" t="s">
        <v>133</v>
      </c>
      <c r="D37" s="645"/>
      <c r="E37" s="645"/>
      <c r="F37" s="645"/>
      <c r="G37" s="645"/>
      <c r="H37" s="645"/>
      <c r="I37" s="645"/>
      <c r="J37" s="645"/>
      <c r="K37" s="645"/>
      <c r="L37" s="645"/>
      <c r="M37" s="645"/>
      <c r="N37" s="645"/>
      <c r="O37" s="645"/>
      <c r="P37" s="645"/>
      <c r="Q37" s="645"/>
      <c r="R37" s="645"/>
      <c r="S37" s="645"/>
      <c r="T37" s="645"/>
      <c r="U37" s="645"/>
      <c r="V37" s="645"/>
      <c r="W37" s="645"/>
      <c r="X37" s="645"/>
      <c r="Y37" s="645"/>
      <c r="Z37" s="645"/>
      <c r="AA37" s="645"/>
      <c r="AB37" s="645"/>
      <c r="AC37" s="645"/>
      <c r="AD37" s="645"/>
      <c r="AE37" s="645"/>
      <c r="AF37" s="645"/>
      <c r="AG37" s="645"/>
      <c r="AH37" s="645"/>
      <c r="AI37" s="645"/>
      <c r="AJ37" s="645"/>
    </row>
    <row r="38" spans="3:36" ht="23.25">
      <c r="C38" s="108" t="s">
        <v>71</v>
      </c>
      <c r="D38" s="645" t="s">
        <v>582</v>
      </c>
      <c r="E38" s="645"/>
      <c r="F38" s="645"/>
      <c r="G38" s="645"/>
      <c r="H38" s="645"/>
      <c r="I38" s="645"/>
      <c r="J38" s="645"/>
      <c r="K38" s="645"/>
      <c r="L38" s="645"/>
      <c r="M38" s="645"/>
      <c r="N38" s="645"/>
      <c r="O38" s="645"/>
      <c r="P38" s="645"/>
      <c r="Q38" s="645"/>
      <c r="R38" s="645"/>
      <c r="S38" s="645"/>
      <c r="T38" s="645"/>
      <c r="U38" s="645"/>
      <c r="V38" s="645"/>
      <c r="W38" s="645"/>
      <c r="X38" s="645"/>
      <c r="Y38" s="645"/>
      <c r="Z38" s="645"/>
      <c r="AA38" s="645"/>
      <c r="AB38" s="658" t="s">
        <v>52</v>
      </c>
      <c r="AC38" s="658"/>
      <c r="AD38" s="658"/>
      <c r="AE38" s="658"/>
      <c r="AF38" s="658"/>
      <c r="AG38" s="658"/>
      <c r="AH38" s="658"/>
      <c r="AI38" s="658"/>
      <c r="AJ38" s="658"/>
    </row>
    <row r="39" spans="3:36" ht="15.75">
      <c r="C39" s="108"/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114"/>
      <c r="Q39" s="114"/>
      <c r="R39" s="114"/>
      <c r="S39" s="114"/>
      <c r="T39" s="114"/>
      <c r="U39" s="114"/>
      <c r="V39" s="114"/>
      <c r="W39" s="114"/>
      <c r="X39" s="114"/>
      <c r="Y39" s="114"/>
      <c r="Z39" s="114"/>
      <c r="AA39" s="114"/>
      <c r="AB39" s="115"/>
      <c r="AC39" s="115"/>
      <c r="AD39" s="115"/>
      <c r="AE39" s="115"/>
      <c r="AF39" s="115"/>
      <c r="AG39" s="115"/>
      <c r="AH39" s="115"/>
      <c r="AI39" s="115"/>
      <c r="AJ39" s="115"/>
    </row>
    <row r="40" spans="3:36" ht="15.75">
      <c r="C40" s="108"/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114"/>
      <c r="S40" s="114"/>
      <c r="T40" s="114"/>
      <c r="U40" s="114"/>
      <c r="V40" s="114"/>
      <c r="W40" s="114"/>
      <c r="X40" s="114"/>
      <c r="Y40" s="114"/>
      <c r="Z40" s="114"/>
      <c r="AA40" s="114"/>
      <c r="AB40" s="115"/>
      <c r="AC40" s="115"/>
      <c r="AD40" s="115"/>
      <c r="AE40" s="115"/>
      <c r="AF40" s="115"/>
      <c r="AG40" s="115"/>
      <c r="AH40" s="115"/>
      <c r="AI40" s="115"/>
      <c r="AJ40" s="115"/>
    </row>
    <row r="41" spans="1:37" ht="26.25">
      <c r="A41" s="104"/>
      <c r="B41" s="104"/>
      <c r="C41" s="131" t="s">
        <v>144</v>
      </c>
      <c r="D41" s="104"/>
      <c r="E41" s="104"/>
      <c r="F41" s="104"/>
      <c r="G41" s="654" t="s">
        <v>19</v>
      </c>
      <c r="H41" s="654"/>
      <c r="I41" s="654"/>
      <c r="J41" s="654"/>
      <c r="K41" s="654"/>
      <c r="L41" s="654"/>
      <c r="M41" s="654"/>
      <c r="N41" s="654"/>
      <c r="O41" s="654"/>
      <c r="P41" s="654"/>
      <c r="Q41" s="654"/>
      <c r="R41" s="654"/>
      <c r="S41" s="654"/>
      <c r="T41" s="654"/>
      <c r="U41" s="654"/>
      <c r="V41" s="654"/>
      <c r="W41" s="654"/>
      <c r="X41" s="654"/>
      <c r="Y41" s="654"/>
      <c r="Z41" s="654"/>
      <c r="AA41" s="654"/>
      <c r="AB41" s="104"/>
      <c r="AC41" s="104"/>
      <c r="AD41" s="104"/>
      <c r="AE41" s="104"/>
      <c r="AF41" s="104"/>
      <c r="AG41" s="104"/>
      <c r="AH41" s="104"/>
      <c r="AI41" s="104"/>
      <c r="AJ41" s="104"/>
      <c r="AK41" s="104"/>
    </row>
    <row r="42" spans="1:37" ht="26.25">
      <c r="A42" s="104"/>
      <c r="B42" s="104"/>
      <c r="C42" s="131"/>
      <c r="D42" s="104"/>
      <c r="E42" s="104"/>
      <c r="F42" s="104"/>
      <c r="G42" s="132"/>
      <c r="H42" s="132"/>
      <c r="I42" s="132"/>
      <c r="J42" s="132"/>
      <c r="K42" s="132"/>
      <c r="L42" s="132"/>
      <c r="M42" s="132"/>
      <c r="N42" s="132"/>
      <c r="O42" s="132"/>
      <c r="P42" s="132"/>
      <c r="Q42" s="132"/>
      <c r="R42" s="132"/>
      <c r="S42" s="132"/>
      <c r="T42" s="132"/>
      <c r="U42" s="132"/>
      <c r="V42" s="132"/>
      <c r="W42" s="132"/>
      <c r="X42" s="132"/>
      <c r="Y42" s="132"/>
      <c r="Z42" s="132"/>
      <c r="AA42" s="132"/>
      <c r="AB42" s="104"/>
      <c r="AC42" s="104"/>
      <c r="AD42" s="104"/>
      <c r="AE42" s="104"/>
      <c r="AF42" s="104"/>
      <c r="AG42" s="104"/>
      <c r="AH42" s="104"/>
      <c r="AI42" s="104"/>
      <c r="AJ42" s="104"/>
      <c r="AK42" s="104"/>
    </row>
    <row r="43" spans="1:37" ht="15">
      <c r="A43" s="105" t="s">
        <v>0</v>
      </c>
      <c r="B43" s="106"/>
      <c r="C43" s="107" t="s">
        <v>124</v>
      </c>
      <c r="D43" s="655">
        <v>1</v>
      </c>
      <c r="E43" s="656"/>
      <c r="F43" s="657"/>
      <c r="G43" s="655">
        <v>2</v>
      </c>
      <c r="H43" s="656"/>
      <c r="I43" s="657"/>
      <c r="J43" s="655">
        <v>3</v>
      </c>
      <c r="K43" s="656"/>
      <c r="L43" s="657"/>
      <c r="M43" s="655">
        <v>4</v>
      </c>
      <c r="N43" s="656"/>
      <c r="O43" s="657"/>
      <c r="P43" s="655">
        <v>5</v>
      </c>
      <c r="Q43" s="656"/>
      <c r="R43" s="657"/>
      <c r="S43" s="655">
        <v>6</v>
      </c>
      <c r="T43" s="656"/>
      <c r="U43" s="657"/>
      <c r="V43" s="655">
        <v>7</v>
      </c>
      <c r="W43" s="656"/>
      <c r="X43" s="657"/>
      <c r="Y43" s="655">
        <v>8</v>
      </c>
      <c r="Z43" s="656"/>
      <c r="AA43" s="657"/>
      <c r="AB43" s="655">
        <v>9</v>
      </c>
      <c r="AC43" s="656"/>
      <c r="AD43" s="657"/>
      <c r="AE43" s="655">
        <v>10</v>
      </c>
      <c r="AF43" s="656"/>
      <c r="AG43" s="657"/>
      <c r="AH43" s="659" t="s">
        <v>125</v>
      </c>
      <c r="AI43" s="660"/>
      <c r="AJ43" s="109" t="s">
        <v>126</v>
      </c>
      <c r="AK43" s="110" t="s">
        <v>127</v>
      </c>
    </row>
    <row r="44" spans="1:37" ht="21">
      <c r="A44" s="633">
        <v>1</v>
      </c>
      <c r="B44" s="649">
        <v>12</v>
      </c>
      <c r="C44" s="136" t="str">
        <f>IF(B44="","",VLOOKUP(B44,'списки участников'!A:I,3,FALSE))</f>
        <v>Стулов Никита</v>
      </c>
      <c r="D44" s="647"/>
      <c r="E44" s="647"/>
      <c r="F44" s="648"/>
      <c r="G44" s="630" t="s">
        <v>3</v>
      </c>
      <c r="H44" s="631"/>
      <c r="I44" s="632"/>
      <c r="J44" s="630" t="s">
        <v>3</v>
      </c>
      <c r="K44" s="631"/>
      <c r="L44" s="632"/>
      <c r="M44" s="630" t="s">
        <v>3</v>
      </c>
      <c r="N44" s="631"/>
      <c r="O44" s="632"/>
      <c r="P44" s="630" t="s">
        <v>3</v>
      </c>
      <c r="Q44" s="631"/>
      <c r="R44" s="632"/>
      <c r="S44" s="630" t="s">
        <v>3</v>
      </c>
      <c r="T44" s="631"/>
      <c r="U44" s="632"/>
      <c r="V44" s="630"/>
      <c r="W44" s="631"/>
      <c r="X44" s="632"/>
      <c r="Y44" s="630"/>
      <c r="Z44" s="631"/>
      <c r="AA44" s="632"/>
      <c r="AB44" s="630"/>
      <c r="AC44" s="631"/>
      <c r="AD44" s="632"/>
      <c r="AE44" s="630"/>
      <c r="AF44" s="631"/>
      <c r="AG44" s="632"/>
      <c r="AH44" s="638" t="s">
        <v>12</v>
      </c>
      <c r="AI44" s="639"/>
      <c r="AJ44" s="677"/>
      <c r="AK44" s="619" t="s">
        <v>1</v>
      </c>
    </row>
    <row r="45" spans="1:37" ht="21">
      <c r="A45" s="634"/>
      <c r="B45" s="650"/>
      <c r="C45" s="137" t="s">
        <v>134</v>
      </c>
      <c r="D45" s="624"/>
      <c r="E45" s="624"/>
      <c r="F45" s="625"/>
      <c r="G45" s="144"/>
      <c r="H45" s="146" t="s">
        <v>233</v>
      </c>
      <c r="I45" s="147"/>
      <c r="J45" s="144"/>
      <c r="K45" s="146" t="s">
        <v>190</v>
      </c>
      <c r="L45" s="147"/>
      <c r="M45" s="144"/>
      <c r="N45" s="146" t="s">
        <v>239</v>
      </c>
      <c r="O45" s="147"/>
      <c r="P45" s="144"/>
      <c r="Q45" s="146" t="s">
        <v>225</v>
      </c>
      <c r="R45" s="147"/>
      <c r="S45" s="144"/>
      <c r="T45" s="146" t="s">
        <v>174</v>
      </c>
      <c r="U45" s="147"/>
      <c r="V45" s="144"/>
      <c r="W45" s="146"/>
      <c r="X45" s="147"/>
      <c r="Y45" s="144"/>
      <c r="Z45" s="146" t="s">
        <v>128</v>
      </c>
      <c r="AA45" s="147"/>
      <c r="AB45" s="144"/>
      <c r="AC45" s="146" t="s">
        <v>128</v>
      </c>
      <c r="AD45" s="147"/>
      <c r="AE45" s="144"/>
      <c r="AF45" s="146" t="s">
        <v>128</v>
      </c>
      <c r="AG45" s="147"/>
      <c r="AH45" s="640"/>
      <c r="AI45" s="641"/>
      <c r="AJ45" s="678"/>
      <c r="AK45" s="619"/>
    </row>
    <row r="46" spans="1:37" ht="21">
      <c r="A46" s="633">
        <v>2</v>
      </c>
      <c r="B46" s="649">
        <v>15</v>
      </c>
      <c r="C46" s="136" t="str">
        <f>IF(B46="","",VLOOKUP(B46,'списки участников'!A:I,3,FALSE))</f>
        <v>Терехов Антон</v>
      </c>
      <c r="D46" s="651" t="s">
        <v>1</v>
      </c>
      <c r="E46" s="652"/>
      <c r="F46" s="653"/>
      <c r="G46" s="620"/>
      <c r="H46" s="621"/>
      <c r="I46" s="622"/>
      <c r="J46" s="630" t="s">
        <v>1</v>
      </c>
      <c r="K46" s="631"/>
      <c r="L46" s="632"/>
      <c r="M46" s="630" t="s">
        <v>1</v>
      </c>
      <c r="N46" s="631"/>
      <c r="O46" s="632"/>
      <c r="P46" s="630" t="s">
        <v>1</v>
      </c>
      <c r="Q46" s="631"/>
      <c r="R46" s="632"/>
      <c r="S46" s="630" t="s">
        <v>1</v>
      </c>
      <c r="T46" s="631"/>
      <c r="U46" s="632"/>
      <c r="V46" s="630"/>
      <c r="W46" s="631"/>
      <c r="X46" s="632"/>
      <c r="Y46" s="630"/>
      <c r="Z46" s="631"/>
      <c r="AA46" s="632"/>
      <c r="AB46" s="630"/>
      <c r="AC46" s="631"/>
      <c r="AD46" s="632"/>
      <c r="AE46" s="630"/>
      <c r="AF46" s="631"/>
      <c r="AG46" s="632"/>
      <c r="AH46" s="638" t="s">
        <v>9</v>
      </c>
      <c r="AI46" s="639"/>
      <c r="AJ46" s="677"/>
      <c r="AK46" s="619" t="s">
        <v>8</v>
      </c>
    </row>
    <row r="47" spans="1:37" ht="21">
      <c r="A47" s="634"/>
      <c r="B47" s="650"/>
      <c r="C47" s="137" t="s">
        <v>116</v>
      </c>
      <c r="D47" s="142"/>
      <c r="E47" s="148" t="s">
        <v>157</v>
      </c>
      <c r="F47" s="143"/>
      <c r="G47" s="623"/>
      <c r="H47" s="624"/>
      <c r="I47" s="625"/>
      <c r="J47" s="144"/>
      <c r="K47" s="146" t="s">
        <v>145</v>
      </c>
      <c r="L47" s="147"/>
      <c r="M47" s="144"/>
      <c r="N47" s="146" t="s">
        <v>157</v>
      </c>
      <c r="O47" s="147"/>
      <c r="P47" s="144"/>
      <c r="Q47" s="146" t="s">
        <v>157</v>
      </c>
      <c r="R47" s="147"/>
      <c r="S47" s="144"/>
      <c r="T47" s="146" t="s">
        <v>157</v>
      </c>
      <c r="U47" s="147"/>
      <c r="V47" s="144"/>
      <c r="W47" s="146"/>
      <c r="X47" s="147"/>
      <c r="Y47" s="144"/>
      <c r="Z47" s="146" t="s">
        <v>128</v>
      </c>
      <c r="AA47" s="147"/>
      <c r="AB47" s="144"/>
      <c r="AC47" s="146" t="s">
        <v>128</v>
      </c>
      <c r="AD47" s="147"/>
      <c r="AE47" s="144"/>
      <c r="AF47" s="146" t="s">
        <v>128</v>
      </c>
      <c r="AG47" s="147"/>
      <c r="AH47" s="640"/>
      <c r="AI47" s="641"/>
      <c r="AJ47" s="678"/>
      <c r="AK47" s="619"/>
    </row>
    <row r="48" spans="1:37" ht="21">
      <c r="A48" s="633">
        <v>3</v>
      </c>
      <c r="B48" s="649">
        <v>13</v>
      </c>
      <c r="C48" s="136" t="str">
        <f>IF(B48="","",VLOOKUP(B48,'списки участников'!A:I,3,FALSE))</f>
        <v>Мамонов Михаил</v>
      </c>
      <c r="D48" s="651" t="s">
        <v>1</v>
      </c>
      <c r="E48" s="652"/>
      <c r="F48" s="653"/>
      <c r="G48" s="630" t="s">
        <v>3</v>
      </c>
      <c r="H48" s="631"/>
      <c r="I48" s="632"/>
      <c r="J48" s="620"/>
      <c r="K48" s="621"/>
      <c r="L48" s="622"/>
      <c r="M48" s="630" t="s">
        <v>3</v>
      </c>
      <c r="N48" s="631"/>
      <c r="O48" s="632"/>
      <c r="P48" s="630" t="s">
        <v>3</v>
      </c>
      <c r="Q48" s="631"/>
      <c r="R48" s="632"/>
      <c r="S48" s="630" t="s">
        <v>3</v>
      </c>
      <c r="T48" s="631"/>
      <c r="U48" s="632"/>
      <c r="V48" s="630"/>
      <c r="W48" s="631"/>
      <c r="X48" s="632"/>
      <c r="Y48" s="630"/>
      <c r="Z48" s="631"/>
      <c r="AA48" s="632"/>
      <c r="AB48" s="630"/>
      <c r="AC48" s="631"/>
      <c r="AD48" s="632"/>
      <c r="AE48" s="630"/>
      <c r="AF48" s="631"/>
      <c r="AG48" s="632"/>
      <c r="AH48" s="638" t="s">
        <v>238</v>
      </c>
      <c r="AI48" s="639"/>
      <c r="AJ48" s="642"/>
      <c r="AK48" s="619" t="s">
        <v>3</v>
      </c>
    </row>
    <row r="49" spans="1:37" ht="21">
      <c r="A49" s="634"/>
      <c r="B49" s="679"/>
      <c r="C49" s="137" t="s">
        <v>134</v>
      </c>
      <c r="D49" s="144"/>
      <c r="E49" s="146" t="s">
        <v>157</v>
      </c>
      <c r="F49" s="145"/>
      <c r="G49" s="144"/>
      <c r="H49" s="146" t="s">
        <v>185</v>
      </c>
      <c r="I49" s="145"/>
      <c r="J49" s="623"/>
      <c r="K49" s="624"/>
      <c r="L49" s="625"/>
      <c r="M49" s="144"/>
      <c r="N49" s="146" t="s">
        <v>232</v>
      </c>
      <c r="O49" s="147"/>
      <c r="P49" s="144"/>
      <c r="Q49" s="146" t="s">
        <v>156</v>
      </c>
      <c r="R49" s="147"/>
      <c r="S49" s="144"/>
      <c r="T49" s="146" t="s">
        <v>209</v>
      </c>
      <c r="U49" s="147"/>
      <c r="V49" s="144"/>
      <c r="W49" s="146"/>
      <c r="X49" s="147"/>
      <c r="Y49" s="144"/>
      <c r="Z49" s="146" t="s">
        <v>128</v>
      </c>
      <c r="AA49" s="147"/>
      <c r="AB49" s="144"/>
      <c r="AC49" s="146" t="s">
        <v>128</v>
      </c>
      <c r="AD49" s="147"/>
      <c r="AE49" s="144"/>
      <c r="AF49" s="146" t="s">
        <v>128</v>
      </c>
      <c r="AG49" s="147"/>
      <c r="AH49" s="640"/>
      <c r="AI49" s="641"/>
      <c r="AJ49" s="643"/>
      <c r="AK49" s="619"/>
    </row>
    <row r="50" spans="1:37" ht="21">
      <c r="A50" s="633">
        <v>4</v>
      </c>
      <c r="B50" s="649">
        <v>11</v>
      </c>
      <c r="C50" s="136" t="str">
        <f>IF(B50="","",VLOOKUP(B50,'списки участников'!A:I,3,FALSE))</f>
        <v>Шарапов Роман</v>
      </c>
      <c r="D50" s="630" t="s">
        <v>1</v>
      </c>
      <c r="E50" s="631"/>
      <c r="F50" s="632"/>
      <c r="G50" s="630" t="s">
        <v>3</v>
      </c>
      <c r="H50" s="631"/>
      <c r="I50" s="632"/>
      <c r="J50" s="630" t="s">
        <v>1</v>
      </c>
      <c r="K50" s="631"/>
      <c r="L50" s="632"/>
      <c r="M50" s="621"/>
      <c r="N50" s="621"/>
      <c r="O50" s="621"/>
      <c r="P50" s="630" t="s">
        <v>3</v>
      </c>
      <c r="Q50" s="631"/>
      <c r="R50" s="632"/>
      <c r="S50" s="630" t="s">
        <v>3</v>
      </c>
      <c r="T50" s="631"/>
      <c r="U50" s="632"/>
      <c r="V50" s="630"/>
      <c r="W50" s="631"/>
      <c r="X50" s="632"/>
      <c r="Y50" s="630"/>
      <c r="Z50" s="631"/>
      <c r="AA50" s="632"/>
      <c r="AB50" s="630"/>
      <c r="AC50" s="631"/>
      <c r="AD50" s="632"/>
      <c r="AE50" s="630"/>
      <c r="AF50" s="631"/>
      <c r="AG50" s="632"/>
      <c r="AH50" s="638" t="s">
        <v>105</v>
      </c>
      <c r="AI50" s="639"/>
      <c r="AJ50" s="642"/>
      <c r="AK50" s="619" t="s">
        <v>6</v>
      </c>
    </row>
    <row r="51" spans="1:37" ht="21">
      <c r="A51" s="634"/>
      <c r="B51" s="679"/>
      <c r="C51" s="137" t="s">
        <v>81</v>
      </c>
      <c r="D51" s="144"/>
      <c r="E51" s="146" t="s">
        <v>157</v>
      </c>
      <c r="F51" s="145"/>
      <c r="G51" s="144"/>
      <c r="H51" s="146" t="s">
        <v>189</v>
      </c>
      <c r="I51" s="145"/>
      <c r="J51" s="144"/>
      <c r="K51" s="146" t="s">
        <v>157</v>
      </c>
      <c r="L51" s="145"/>
      <c r="M51" s="680"/>
      <c r="N51" s="680"/>
      <c r="O51" s="680"/>
      <c r="P51" s="144"/>
      <c r="Q51" s="146" t="s">
        <v>210</v>
      </c>
      <c r="R51" s="147"/>
      <c r="S51" s="144"/>
      <c r="T51" s="167" t="s">
        <v>216</v>
      </c>
      <c r="U51" s="147"/>
      <c r="V51" s="144"/>
      <c r="W51" s="167"/>
      <c r="X51" s="147"/>
      <c r="Y51" s="144"/>
      <c r="Z51" s="146" t="s">
        <v>128</v>
      </c>
      <c r="AA51" s="147"/>
      <c r="AB51" s="144"/>
      <c r="AC51" s="146" t="s">
        <v>128</v>
      </c>
      <c r="AD51" s="147"/>
      <c r="AE51" s="144"/>
      <c r="AF51" s="146" t="s">
        <v>128</v>
      </c>
      <c r="AG51" s="147"/>
      <c r="AH51" s="640"/>
      <c r="AI51" s="641"/>
      <c r="AJ51" s="643"/>
      <c r="AK51" s="619"/>
    </row>
    <row r="52" spans="1:37" ht="21">
      <c r="A52" s="633">
        <v>5</v>
      </c>
      <c r="B52" s="635">
        <v>16</v>
      </c>
      <c r="C52" s="136" t="str">
        <f>IF(B52="","",VLOOKUP(B52,'списки участников'!A:I,3,FALSE))</f>
        <v>Галин Рамис</v>
      </c>
      <c r="D52" s="630" t="s">
        <v>1</v>
      </c>
      <c r="E52" s="631"/>
      <c r="F52" s="632"/>
      <c r="G52" s="630" t="s">
        <v>3</v>
      </c>
      <c r="H52" s="631"/>
      <c r="I52" s="632"/>
      <c r="J52" s="630" t="s">
        <v>1</v>
      </c>
      <c r="K52" s="631"/>
      <c r="L52" s="632"/>
      <c r="M52" s="630" t="s">
        <v>1</v>
      </c>
      <c r="N52" s="631"/>
      <c r="O52" s="632"/>
      <c r="P52" s="620"/>
      <c r="Q52" s="621"/>
      <c r="R52" s="622"/>
      <c r="S52" s="630" t="s">
        <v>1</v>
      </c>
      <c r="T52" s="631"/>
      <c r="U52" s="632"/>
      <c r="V52" s="630"/>
      <c r="W52" s="631"/>
      <c r="X52" s="632"/>
      <c r="Y52" s="630"/>
      <c r="Z52" s="631"/>
      <c r="AA52" s="632"/>
      <c r="AB52" s="630"/>
      <c r="AC52" s="631"/>
      <c r="AD52" s="632"/>
      <c r="AE52" s="630"/>
      <c r="AF52" s="631"/>
      <c r="AG52" s="632"/>
      <c r="AH52" s="638" t="s">
        <v>8</v>
      </c>
      <c r="AI52" s="639"/>
      <c r="AJ52" s="642"/>
      <c r="AK52" s="619" t="s">
        <v>9</v>
      </c>
    </row>
    <row r="53" spans="1:37" ht="21">
      <c r="A53" s="634"/>
      <c r="B53" s="636"/>
      <c r="C53" s="137" t="s">
        <v>130</v>
      </c>
      <c r="D53" s="144"/>
      <c r="E53" s="146" t="s">
        <v>157</v>
      </c>
      <c r="F53" s="145"/>
      <c r="G53" s="144"/>
      <c r="H53" s="161" t="s">
        <v>170</v>
      </c>
      <c r="I53" s="145"/>
      <c r="J53" s="144"/>
      <c r="K53" s="146" t="s">
        <v>145</v>
      </c>
      <c r="L53" s="145"/>
      <c r="M53" s="144"/>
      <c r="N53" s="146" t="s">
        <v>145</v>
      </c>
      <c r="O53" s="145"/>
      <c r="P53" s="623"/>
      <c r="Q53" s="624"/>
      <c r="R53" s="625"/>
      <c r="S53" s="144"/>
      <c r="T53" s="146" t="s">
        <v>157</v>
      </c>
      <c r="U53" s="147"/>
      <c r="V53" s="144"/>
      <c r="W53" s="146"/>
      <c r="X53" s="147"/>
      <c r="Y53" s="144"/>
      <c r="Z53" s="146" t="s">
        <v>128</v>
      </c>
      <c r="AA53" s="147"/>
      <c r="AB53" s="144"/>
      <c r="AC53" s="146" t="s">
        <v>128</v>
      </c>
      <c r="AD53" s="147"/>
      <c r="AE53" s="144"/>
      <c r="AF53" s="146" t="s">
        <v>128</v>
      </c>
      <c r="AG53" s="147"/>
      <c r="AH53" s="640"/>
      <c r="AI53" s="641"/>
      <c r="AJ53" s="643"/>
      <c r="AK53" s="619"/>
    </row>
    <row r="54" spans="1:37" ht="21">
      <c r="A54" s="633">
        <v>6</v>
      </c>
      <c r="B54" s="635">
        <v>14</v>
      </c>
      <c r="C54" s="136" t="str">
        <f>IF(B54="","",VLOOKUP(B54,'списки участников'!A:I,3,FALSE))</f>
        <v>Кустов Дмитрий</v>
      </c>
      <c r="D54" s="630" t="s">
        <v>1</v>
      </c>
      <c r="E54" s="631"/>
      <c r="F54" s="632"/>
      <c r="G54" s="630" t="s">
        <v>3</v>
      </c>
      <c r="H54" s="631"/>
      <c r="I54" s="632"/>
      <c r="J54" s="630" t="s">
        <v>1</v>
      </c>
      <c r="K54" s="631"/>
      <c r="L54" s="632"/>
      <c r="M54" s="630" t="s">
        <v>1</v>
      </c>
      <c r="N54" s="631"/>
      <c r="O54" s="632"/>
      <c r="P54" s="630" t="s">
        <v>3</v>
      </c>
      <c r="Q54" s="631"/>
      <c r="R54" s="632"/>
      <c r="S54" s="620"/>
      <c r="T54" s="621"/>
      <c r="U54" s="622"/>
      <c r="V54" s="630"/>
      <c r="W54" s="631"/>
      <c r="X54" s="632"/>
      <c r="Y54" s="630"/>
      <c r="Z54" s="631"/>
      <c r="AA54" s="632"/>
      <c r="AB54" s="630"/>
      <c r="AC54" s="631"/>
      <c r="AD54" s="632"/>
      <c r="AE54" s="630"/>
      <c r="AF54" s="631"/>
      <c r="AG54" s="632"/>
      <c r="AH54" s="638" t="s">
        <v>104</v>
      </c>
      <c r="AI54" s="639"/>
      <c r="AJ54" s="642"/>
      <c r="AK54" s="619" t="s">
        <v>2</v>
      </c>
    </row>
    <row r="55" spans="1:37" ht="21">
      <c r="A55" s="634"/>
      <c r="B55" s="636"/>
      <c r="C55" s="137" t="s">
        <v>135</v>
      </c>
      <c r="D55" s="144"/>
      <c r="E55" s="146" t="s">
        <v>145</v>
      </c>
      <c r="F55" s="145"/>
      <c r="G55" s="144"/>
      <c r="H55" s="146" t="s">
        <v>158</v>
      </c>
      <c r="I55" s="145"/>
      <c r="J55" s="144"/>
      <c r="K55" s="146" t="s">
        <v>145</v>
      </c>
      <c r="L55" s="145"/>
      <c r="M55" s="144"/>
      <c r="N55" s="146" t="s">
        <v>159</v>
      </c>
      <c r="O55" s="145"/>
      <c r="P55" s="144"/>
      <c r="Q55" s="146" t="s">
        <v>231</v>
      </c>
      <c r="R55" s="145"/>
      <c r="S55" s="623"/>
      <c r="T55" s="624"/>
      <c r="U55" s="625"/>
      <c r="V55" s="144"/>
      <c r="W55" s="146"/>
      <c r="X55" s="147"/>
      <c r="Y55" s="144"/>
      <c r="Z55" s="146" t="s">
        <v>128</v>
      </c>
      <c r="AA55" s="147"/>
      <c r="AB55" s="144"/>
      <c r="AC55" s="146" t="s">
        <v>128</v>
      </c>
      <c r="AD55" s="147"/>
      <c r="AE55" s="144"/>
      <c r="AF55" s="146" t="s">
        <v>128</v>
      </c>
      <c r="AG55" s="147"/>
      <c r="AH55" s="640"/>
      <c r="AI55" s="641"/>
      <c r="AJ55" s="643"/>
      <c r="AK55" s="619"/>
    </row>
    <row r="56" spans="1:37" ht="15">
      <c r="A56" s="116"/>
      <c r="B56" s="165"/>
      <c r="C56" s="118"/>
      <c r="D56" s="119"/>
      <c r="E56" s="120"/>
      <c r="F56" s="121"/>
      <c r="G56" s="119"/>
      <c r="H56" s="120"/>
      <c r="I56" s="121"/>
      <c r="J56" s="119"/>
      <c r="K56" s="120"/>
      <c r="L56" s="121"/>
      <c r="M56" s="119"/>
      <c r="N56" s="120"/>
      <c r="O56" s="121"/>
      <c r="P56" s="119"/>
      <c r="Q56" s="120"/>
      <c r="R56" s="121"/>
      <c r="S56" s="119"/>
      <c r="T56" s="120"/>
      <c r="U56" s="121"/>
      <c r="V56" s="130"/>
      <c r="W56" s="130"/>
      <c r="X56" s="130"/>
      <c r="Y56" s="119"/>
      <c r="Z56" s="120"/>
      <c r="AA56" s="119"/>
      <c r="AB56" s="119"/>
      <c r="AC56" s="120"/>
      <c r="AD56" s="119"/>
      <c r="AE56" s="119"/>
      <c r="AF56" s="120"/>
      <c r="AG56" s="119"/>
      <c r="AH56" s="122"/>
      <c r="AI56" s="122"/>
      <c r="AJ56" s="123"/>
      <c r="AK56" s="124"/>
    </row>
    <row r="57" spans="1:37" ht="15">
      <c r="A57" s="116"/>
      <c r="B57" s="165"/>
      <c r="C57" s="118"/>
      <c r="D57" s="119"/>
      <c r="E57" s="120"/>
      <c r="F57" s="121"/>
      <c r="G57" s="119"/>
      <c r="H57" s="120"/>
      <c r="I57" s="121"/>
      <c r="J57" s="119"/>
      <c r="K57" s="120"/>
      <c r="L57" s="121"/>
      <c r="M57" s="119"/>
      <c r="N57" s="120"/>
      <c r="O57" s="121"/>
      <c r="P57" s="119"/>
      <c r="Q57" s="120"/>
      <c r="R57" s="121"/>
      <c r="S57" s="119"/>
      <c r="T57" s="120"/>
      <c r="U57" s="121"/>
      <c r="V57" s="130"/>
      <c r="W57" s="130"/>
      <c r="X57" s="130"/>
      <c r="Y57" s="119"/>
      <c r="Z57" s="120"/>
      <c r="AA57" s="119"/>
      <c r="AB57" s="119"/>
      <c r="AC57" s="120"/>
      <c r="AD57" s="119"/>
      <c r="AE57" s="119"/>
      <c r="AF57" s="120"/>
      <c r="AG57" s="119"/>
      <c r="AH57" s="122"/>
      <c r="AI57" s="122"/>
      <c r="AJ57" s="123"/>
      <c r="AK57" s="124"/>
    </row>
    <row r="58" spans="3:16" ht="15.75">
      <c r="C58" s="112" t="s">
        <v>583</v>
      </c>
      <c r="D58" s="644" t="s">
        <v>54</v>
      </c>
      <c r="E58" s="644"/>
      <c r="F58" s="644"/>
      <c r="G58" s="644"/>
      <c r="H58" s="644"/>
      <c r="I58" s="644"/>
      <c r="J58" s="644"/>
      <c r="K58" s="644"/>
      <c r="L58" s="112"/>
      <c r="M58" s="112"/>
      <c r="N58" s="112"/>
      <c r="O58" s="112"/>
      <c r="P58" s="112"/>
    </row>
    <row r="62" spans="1:17" ht="15.75">
      <c r="A62" s="113" t="s">
        <v>588</v>
      </c>
      <c r="B62" s="113"/>
      <c r="C62" s="113"/>
      <c r="D62" s="113"/>
      <c r="E62" s="113"/>
      <c r="F62" s="113" t="s">
        <v>55</v>
      </c>
      <c r="G62" s="113"/>
      <c r="H62" s="113"/>
      <c r="I62" s="112"/>
      <c r="J62" s="112"/>
      <c r="K62" s="112"/>
      <c r="L62" s="112"/>
      <c r="N62" s="113"/>
      <c r="O62" s="113"/>
      <c r="P62" s="113"/>
      <c r="Q62" s="113"/>
    </row>
    <row r="63" spans="3:36" ht="23.25">
      <c r="C63" s="645" t="s">
        <v>133</v>
      </c>
      <c r="D63" s="645"/>
      <c r="E63" s="645"/>
      <c r="F63" s="645"/>
      <c r="G63" s="645"/>
      <c r="H63" s="645"/>
      <c r="I63" s="645"/>
      <c r="J63" s="645"/>
      <c r="K63" s="645"/>
      <c r="L63" s="645"/>
      <c r="M63" s="645"/>
      <c r="N63" s="645"/>
      <c r="O63" s="645"/>
      <c r="P63" s="645"/>
      <c r="Q63" s="645"/>
      <c r="R63" s="645"/>
      <c r="S63" s="645"/>
      <c r="T63" s="645"/>
      <c r="U63" s="645"/>
      <c r="V63" s="645"/>
      <c r="W63" s="645"/>
      <c r="X63" s="645"/>
      <c r="Y63" s="645"/>
      <c r="Z63" s="645"/>
      <c r="AA63" s="645"/>
      <c r="AB63" s="645"/>
      <c r="AC63" s="645"/>
      <c r="AD63" s="645"/>
      <c r="AE63" s="645"/>
      <c r="AF63" s="645"/>
      <c r="AG63" s="645"/>
      <c r="AH63" s="645"/>
      <c r="AI63" s="645"/>
      <c r="AJ63" s="645"/>
    </row>
    <row r="64" spans="3:36" ht="23.25">
      <c r="C64" s="108" t="s">
        <v>71</v>
      </c>
      <c r="D64" s="645" t="s">
        <v>582</v>
      </c>
      <c r="E64" s="645"/>
      <c r="F64" s="645"/>
      <c r="G64" s="645"/>
      <c r="H64" s="645"/>
      <c r="I64" s="645"/>
      <c r="J64" s="645"/>
      <c r="K64" s="645"/>
      <c r="L64" s="645"/>
      <c r="M64" s="645"/>
      <c r="N64" s="645"/>
      <c r="O64" s="645"/>
      <c r="P64" s="645"/>
      <c r="Q64" s="645"/>
      <c r="R64" s="645"/>
      <c r="S64" s="645"/>
      <c r="T64" s="645"/>
      <c r="U64" s="645"/>
      <c r="V64" s="645"/>
      <c r="W64" s="645"/>
      <c r="X64" s="645"/>
      <c r="Y64" s="645"/>
      <c r="Z64" s="645"/>
      <c r="AA64" s="645"/>
      <c r="AB64" s="658" t="s">
        <v>52</v>
      </c>
      <c r="AC64" s="658"/>
      <c r="AD64" s="658"/>
      <c r="AE64" s="658"/>
      <c r="AF64" s="658"/>
      <c r="AG64" s="658"/>
      <c r="AH64" s="658"/>
      <c r="AI64" s="658"/>
      <c r="AJ64" s="658"/>
    </row>
    <row r="65" spans="3:36" ht="23.25">
      <c r="C65" s="108"/>
      <c r="D65" s="127"/>
      <c r="E65" s="127"/>
      <c r="F65" s="127"/>
      <c r="G65" s="127"/>
      <c r="H65" s="127"/>
      <c r="I65" s="127"/>
      <c r="J65" s="127"/>
      <c r="K65" s="127"/>
      <c r="L65" s="127"/>
      <c r="M65" s="127"/>
      <c r="N65" s="127"/>
      <c r="O65" s="127"/>
      <c r="P65" s="127"/>
      <c r="Q65" s="127"/>
      <c r="R65" s="127"/>
      <c r="S65" s="127"/>
      <c r="T65" s="127"/>
      <c r="U65" s="127"/>
      <c r="V65" s="127"/>
      <c r="W65" s="127"/>
      <c r="X65" s="127"/>
      <c r="Y65" s="127"/>
      <c r="Z65" s="127"/>
      <c r="AA65" s="127"/>
      <c r="AB65" s="115"/>
      <c r="AC65" s="115"/>
      <c r="AD65" s="115"/>
      <c r="AE65" s="115"/>
      <c r="AF65" s="115"/>
      <c r="AG65" s="115"/>
      <c r="AH65" s="115"/>
      <c r="AI65" s="115"/>
      <c r="AJ65" s="115"/>
    </row>
    <row r="66" spans="1:37" ht="26.25">
      <c r="A66" s="104"/>
      <c r="B66" s="104"/>
      <c r="C66" s="133" t="s">
        <v>16</v>
      </c>
      <c r="D66" s="104"/>
      <c r="E66" s="104"/>
      <c r="F66" s="104"/>
      <c r="G66" s="654" t="s">
        <v>20</v>
      </c>
      <c r="H66" s="654"/>
      <c r="I66" s="654"/>
      <c r="J66" s="654"/>
      <c r="K66" s="654"/>
      <c r="L66" s="654"/>
      <c r="M66" s="654"/>
      <c r="N66" s="654"/>
      <c r="O66" s="654"/>
      <c r="P66" s="654"/>
      <c r="Q66" s="654"/>
      <c r="R66" s="654"/>
      <c r="S66" s="654"/>
      <c r="T66" s="654"/>
      <c r="U66" s="654"/>
      <c r="V66" s="654"/>
      <c r="W66" s="654"/>
      <c r="X66" s="654"/>
      <c r="Y66" s="654"/>
      <c r="Z66" s="654"/>
      <c r="AA66" s="654"/>
      <c r="AB66" s="104"/>
      <c r="AC66" s="104"/>
      <c r="AD66" s="104"/>
      <c r="AE66" s="104"/>
      <c r="AF66" s="104"/>
      <c r="AG66" s="104"/>
      <c r="AH66" s="104"/>
      <c r="AI66" s="104"/>
      <c r="AJ66" s="104"/>
      <c r="AK66" s="104"/>
    </row>
    <row r="67" spans="1:37" ht="26.25">
      <c r="A67" s="104"/>
      <c r="B67" s="104"/>
      <c r="C67" s="133"/>
      <c r="D67" s="104"/>
      <c r="E67" s="104"/>
      <c r="F67" s="104"/>
      <c r="G67" s="132"/>
      <c r="H67" s="132"/>
      <c r="I67" s="132"/>
      <c r="J67" s="132"/>
      <c r="K67" s="132"/>
      <c r="L67" s="132"/>
      <c r="M67" s="132"/>
      <c r="N67" s="132"/>
      <c r="O67" s="132"/>
      <c r="P67" s="132"/>
      <c r="Q67" s="132"/>
      <c r="R67" s="132"/>
      <c r="S67" s="132"/>
      <c r="T67" s="132"/>
      <c r="U67" s="132"/>
      <c r="V67" s="132"/>
      <c r="W67" s="132"/>
      <c r="X67" s="132"/>
      <c r="Y67" s="132"/>
      <c r="Z67" s="132"/>
      <c r="AA67" s="132"/>
      <c r="AB67" s="104"/>
      <c r="AC67" s="104"/>
      <c r="AD67" s="104"/>
      <c r="AE67" s="104"/>
      <c r="AF67" s="104"/>
      <c r="AG67" s="104"/>
      <c r="AH67" s="104"/>
      <c r="AI67" s="104"/>
      <c r="AJ67" s="104"/>
      <c r="AK67" s="104"/>
    </row>
    <row r="68" spans="1:37" ht="15">
      <c r="A68" s="105" t="s">
        <v>0</v>
      </c>
      <c r="B68" s="106"/>
      <c r="C68" s="107" t="s">
        <v>124</v>
      </c>
      <c r="D68" s="655">
        <v>1</v>
      </c>
      <c r="E68" s="656"/>
      <c r="F68" s="657"/>
      <c r="G68" s="655">
        <v>2</v>
      </c>
      <c r="H68" s="656"/>
      <c r="I68" s="657"/>
      <c r="J68" s="655">
        <v>3</v>
      </c>
      <c r="K68" s="656"/>
      <c r="L68" s="657"/>
      <c r="M68" s="655">
        <v>4</v>
      </c>
      <c r="N68" s="656"/>
      <c r="O68" s="657"/>
      <c r="P68" s="655">
        <v>5</v>
      </c>
      <c r="Q68" s="656"/>
      <c r="R68" s="657"/>
      <c r="S68" s="655">
        <v>6</v>
      </c>
      <c r="T68" s="656"/>
      <c r="U68" s="657"/>
      <c r="V68" s="655">
        <v>7</v>
      </c>
      <c r="W68" s="656"/>
      <c r="X68" s="657"/>
      <c r="Y68" s="655">
        <v>8</v>
      </c>
      <c r="Z68" s="656"/>
      <c r="AA68" s="657"/>
      <c r="AB68" s="655">
        <v>9</v>
      </c>
      <c r="AC68" s="656"/>
      <c r="AD68" s="657"/>
      <c r="AE68" s="655">
        <v>10</v>
      </c>
      <c r="AF68" s="656"/>
      <c r="AG68" s="657"/>
      <c r="AH68" s="659" t="s">
        <v>125</v>
      </c>
      <c r="AI68" s="660"/>
      <c r="AJ68" s="109" t="s">
        <v>126</v>
      </c>
      <c r="AK68" s="110" t="s">
        <v>127</v>
      </c>
    </row>
    <row r="69" spans="1:37" ht="21">
      <c r="A69" s="633">
        <v>1</v>
      </c>
      <c r="B69" s="649">
        <v>21</v>
      </c>
      <c r="C69" s="136" t="str">
        <f>IF(B69="","",VLOOKUP(B69,'списки участников'!A:I,3,FALSE))</f>
        <v>Саунин Алексей</v>
      </c>
      <c r="D69" s="647"/>
      <c r="E69" s="647"/>
      <c r="F69" s="648"/>
      <c r="G69" s="630" t="s">
        <v>3</v>
      </c>
      <c r="H69" s="631"/>
      <c r="I69" s="632"/>
      <c r="J69" s="630" t="s">
        <v>3</v>
      </c>
      <c r="K69" s="631"/>
      <c r="L69" s="632"/>
      <c r="M69" s="630" t="s">
        <v>3</v>
      </c>
      <c r="N69" s="631"/>
      <c r="O69" s="632"/>
      <c r="P69" s="630" t="s">
        <v>3</v>
      </c>
      <c r="Q69" s="631"/>
      <c r="R69" s="632"/>
      <c r="S69" s="630" t="s">
        <v>3</v>
      </c>
      <c r="T69" s="631"/>
      <c r="U69" s="632"/>
      <c r="V69" s="630" t="s">
        <v>3</v>
      </c>
      <c r="W69" s="631"/>
      <c r="X69" s="632"/>
      <c r="Y69" s="630" t="s">
        <v>3</v>
      </c>
      <c r="Z69" s="631"/>
      <c r="AA69" s="632"/>
      <c r="AB69" s="630" t="s">
        <v>3</v>
      </c>
      <c r="AC69" s="631"/>
      <c r="AD69" s="632"/>
      <c r="AE69" s="630" t="s">
        <v>3</v>
      </c>
      <c r="AF69" s="631"/>
      <c r="AG69" s="632"/>
      <c r="AH69" s="638" t="s">
        <v>315</v>
      </c>
      <c r="AI69" s="639"/>
      <c r="AJ69" s="677"/>
      <c r="AK69" s="619" t="s">
        <v>1</v>
      </c>
    </row>
    <row r="70" spans="1:37" ht="21">
      <c r="A70" s="634"/>
      <c r="B70" s="650"/>
      <c r="C70" s="137" t="s">
        <v>131</v>
      </c>
      <c r="D70" s="624"/>
      <c r="E70" s="624"/>
      <c r="F70" s="625"/>
      <c r="G70" s="144"/>
      <c r="H70" s="146" t="s">
        <v>241</v>
      </c>
      <c r="I70" s="147"/>
      <c r="J70" s="144"/>
      <c r="K70" s="146" t="s">
        <v>208</v>
      </c>
      <c r="L70" s="147"/>
      <c r="M70" s="144"/>
      <c r="N70" s="146" t="s">
        <v>193</v>
      </c>
      <c r="O70" s="147"/>
      <c r="P70" s="144"/>
      <c r="Q70" s="146" t="s">
        <v>164</v>
      </c>
      <c r="R70" s="147"/>
      <c r="S70" s="144"/>
      <c r="T70" s="146" t="s">
        <v>181</v>
      </c>
      <c r="U70" s="147"/>
      <c r="V70" s="144"/>
      <c r="W70" s="146" t="s">
        <v>148</v>
      </c>
      <c r="X70" s="147"/>
      <c r="Y70" s="144"/>
      <c r="Z70" s="146" t="s">
        <v>217</v>
      </c>
      <c r="AA70" s="147"/>
      <c r="AB70" s="144"/>
      <c r="AC70" s="146" t="s">
        <v>296</v>
      </c>
      <c r="AD70" s="147"/>
      <c r="AE70" s="144"/>
      <c r="AF70" s="146" t="s">
        <v>534</v>
      </c>
      <c r="AG70" s="147"/>
      <c r="AH70" s="640"/>
      <c r="AI70" s="641"/>
      <c r="AJ70" s="678"/>
      <c r="AK70" s="619"/>
    </row>
    <row r="71" spans="1:37" ht="21">
      <c r="A71" s="633">
        <v>2</v>
      </c>
      <c r="B71" s="649">
        <v>23</v>
      </c>
      <c r="C71" s="136" t="str">
        <f>IF(B71="","",VLOOKUP(B71,'списки участников'!A:I,3,FALSE))</f>
        <v>Коваленко Иван</v>
      </c>
      <c r="D71" s="651" t="s">
        <v>1</v>
      </c>
      <c r="E71" s="652"/>
      <c r="F71" s="653"/>
      <c r="G71" s="620"/>
      <c r="H71" s="621"/>
      <c r="I71" s="622"/>
      <c r="J71" s="626" t="s">
        <v>3</v>
      </c>
      <c r="K71" s="627"/>
      <c r="L71" s="628"/>
      <c r="M71" s="626" t="s">
        <v>3</v>
      </c>
      <c r="N71" s="627"/>
      <c r="O71" s="628"/>
      <c r="P71" s="626" t="s">
        <v>1</v>
      </c>
      <c r="Q71" s="627"/>
      <c r="R71" s="628"/>
      <c r="S71" s="626" t="s">
        <v>3</v>
      </c>
      <c r="T71" s="627"/>
      <c r="U71" s="628"/>
      <c r="V71" s="626" t="s">
        <v>3</v>
      </c>
      <c r="W71" s="627"/>
      <c r="X71" s="628"/>
      <c r="Y71" s="626" t="s">
        <v>3</v>
      </c>
      <c r="Z71" s="627"/>
      <c r="AA71" s="628"/>
      <c r="AB71" s="626" t="s">
        <v>3</v>
      </c>
      <c r="AC71" s="627"/>
      <c r="AD71" s="628"/>
      <c r="AE71" s="626" t="s">
        <v>3</v>
      </c>
      <c r="AF71" s="627"/>
      <c r="AG71" s="628"/>
      <c r="AH71" s="638" t="s">
        <v>318</v>
      </c>
      <c r="AI71" s="639"/>
      <c r="AJ71" s="677"/>
      <c r="AK71" s="619" t="s">
        <v>6</v>
      </c>
    </row>
    <row r="72" spans="1:37" ht="21">
      <c r="A72" s="634"/>
      <c r="B72" s="650"/>
      <c r="C72" s="137" t="s">
        <v>137</v>
      </c>
      <c r="D72" s="142" t="s">
        <v>128</v>
      </c>
      <c r="E72" s="148" t="s">
        <v>157</v>
      </c>
      <c r="F72" s="143" t="s">
        <v>128</v>
      </c>
      <c r="G72" s="623"/>
      <c r="H72" s="624"/>
      <c r="I72" s="625"/>
      <c r="J72" s="151"/>
      <c r="K72" s="149" t="s">
        <v>188</v>
      </c>
      <c r="L72" s="150"/>
      <c r="M72" s="151"/>
      <c r="N72" s="149" t="s">
        <v>203</v>
      </c>
      <c r="O72" s="150"/>
      <c r="P72" s="151"/>
      <c r="Q72" s="149" t="s">
        <v>157</v>
      </c>
      <c r="R72" s="150"/>
      <c r="S72" s="151"/>
      <c r="T72" s="149" t="s">
        <v>150</v>
      </c>
      <c r="U72" s="150"/>
      <c r="V72" s="151"/>
      <c r="W72" s="149" t="s">
        <v>218</v>
      </c>
      <c r="X72" s="150"/>
      <c r="Y72" s="151"/>
      <c r="Z72" s="149" t="s">
        <v>168</v>
      </c>
      <c r="AA72" s="150"/>
      <c r="AB72" s="151"/>
      <c r="AC72" s="149" t="s">
        <v>267</v>
      </c>
      <c r="AD72" s="150"/>
      <c r="AE72" s="151"/>
      <c r="AF72" s="149" t="s">
        <v>281</v>
      </c>
      <c r="AG72" s="150"/>
      <c r="AH72" s="640"/>
      <c r="AI72" s="641"/>
      <c r="AJ72" s="678"/>
      <c r="AK72" s="619"/>
    </row>
    <row r="73" spans="1:37" ht="21">
      <c r="A73" s="633">
        <v>3</v>
      </c>
      <c r="B73" s="649">
        <v>25</v>
      </c>
      <c r="C73" s="136" t="str">
        <f>IF(B73="","",VLOOKUP(B73,'списки участников'!A:I,3,FALSE))</f>
        <v>Котов Андрей</v>
      </c>
      <c r="D73" s="651" t="s">
        <v>1</v>
      </c>
      <c r="E73" s="652"/>
      <c r="F73" s="653"/>
      <c r="G73" s="630" t="s">
        <v>1</v>
      </c>
      <c r="H73" s="631"/>
      <c r="I73" s="632"/>
      <c r="J73" s="620"/>
      <c r="K73" s="621"/>
      <c r="L73" s="622"/>
      <c r="M73" s="630" t="s">
        <v>1</v>
      </c>
      <c r="N73" s="631"/>
      <c r="O73" s="632"/>
      <c r="P73" s="630" t="s">
        <v>1</v>
      </c>
      <c r="Q73" s="631"/>
      <c r="R73" s="632"/>
      <c r="S73" s="630" t="s">
        <v>1</v>
      </c>
      <c r="T73" s="631"/>
      <c r="U73" s="632"/>
      <c r="V73" s="630" t="s">
        <v>3</v>
      </c>
      <c r="W73" s="631"/>
      <c r="X73" s="632"/>
      <c r="Y73" s="630" t="s">
        <v>3</v>
      </c>
      <c r="Z73" s="631"/>
      <c r="AA73" s="632"/>
      <c r="AB73" s="630" t="s">
        <v>3</v>
      </c>
      <c r="AC73" s="631"/>
      <c r="AD73" s="632"/>
      <c r="AE73" s="630" t="s">
        <v>3</v>
      </c>
      <c r="AF73" s="631"/>
      <c r="AG73" s="632"/>
      <c r="AH73" s="638" t="s">
        <v>243</v>
      </c>
      <c r="AI73" s="639"/>
      <c r="AJ73" s="642"/>
      <c r="AK73" s="619" t="s">
        <v>8</v>
      </c>
    </row>
    <row r="74" spans="1:37" ht="21">
      <c r="A74" s="634"/>
      <c r="B74" s="650"/>
      <c r="C74" s="137" t="s">
        <v>129</v>
      </c>
      <c r="D74" s="144" t="s">
        <v>128</v>
      </c>
      <c r="E74" s="146" t="s">
        <v>145</v>
      </c>
      <c r="F74" s="145" t="s">
        <v>128</v>
      </c>
      <c r="G74" s="144" t="s">
        <v>128</v>
      </c>
      <c r="H74" s="146" t="s">
        <v>145</v>
      </c>
      <c r="I74" s="145" t="s">
        <v>128</v>
      </c>
      <c r="J74" s="623"/>
      <c r="K74" s="624"/>
      <c r="L74" s="625"/>
      <c r="M74" s="144"/>
      <c r="N74" s="146" t="s">
        <v>145</v>
      </c>
      <c r="O74" s="147"/>
      <c r="P74" s="144"/>
      <c r="Q74" s="146" t="s">
        <v>145</v>
      </c>
      <c r="R74" s="147"/>
      <c r="S74" s="144"/>
      <c r="T74" s="146" t="s">
        <v>145</v>
      </c>
      <c r="U74" s="147"/>
      <c r="V74" s="144"/>
      <c r="W74" s="146" t="s">
        <v>162</v>
      </c>
      <c r="X74" s="147"/>
      <c r="Y74" s="144"/>
      <c r="Z74" s="146" t="s">
        <v>180</v>
      </c>
      <c r="AA74" s="147"/>
      <c r="AB74" s="144"/>
      <c r="AC74" s="146" t="s">
        <v>535</v>
      </c>
      <c r="AD74" s="147"/>
      <c r="AE74" s="144"/>
      <c r="AF74" s="146" t="s">
        <v>215</v>
      </c>
      <c r="AG74" s="147"/>
      <c r="AH74" s="640"/>
      <c r="AI74" s="641"/>
      <c r="AJ74" s="643"/>
      <c r="AK74" s="619"/>
    </row>
    <row r="75" spans="1:37" ht="21">
      <c r="A75" s="633">
        <v>4</v>
      </c>
      <c r="B75" s="649">
        <v>24</v>
      </c>
      <c r="C75" s="136" t="str">
        <f>IF(B75="","",VLOOKUP(B75,'списки участников'!A:I,3,FALSE))</f>
        <v>Костин Игорь</v>
      </c>
      <c r="D75" s="630" t="s">
        <v>1</v>
      </c>
      <c r="E75" s="631"/>
      <c r="F75" s="632"/>
      <c r="G75" s="630" t="s">
        <v>1</v>
      </c>
      <c r="H75" s="631"/>
      <c r="I75" s="632"/>
      <c r="J75" s="630" t="s">
        <v>3</v>
      </c>
      <c r="K75" s="631"/>
      <c r="L75" s="632"/>
      <c r="M75" s="621"/>
      <c r="N75" s="621"/>
      <c r="O75" s="621"/>
      <c r="P75" s="637" t="s">
        <v>1</v>
      </c>
      <c r="Q75" s="627"/>
      <c r="R75" s="628"/>
      <c r="S75" s="626" t="s">
        <v>1</v>
      </c>
      <c r="T75" s="627"/>
      <c r="U75" s="628"/>
      <c r="V75" s="626" t="s">
        <v>3</v>
      </c>
      <c r="W75" s="627"/>
      <c r="X75" s="628"/>
      <c r="Y75" s="626" t="s">
        <v>3</v>
      </c>
      <c r="Z75" s="627"/>
      <c r="AA75" s="628"/>
      <c r="AB75" s="626" t="s">
        <v>3</v>
      </c>
      <c r="AC75" s="627"/>
      <c r="AD75" s="628"/>
      <c r="AE75" s="626" t="s">
        <v>3</v>
      </c>
      <c r="AF75" s="627"/>
      <c r="AG75" s="628"/>
      <c r="AH75" s="638" t="s">
        <v>242</v>
      </c>
      <c r="AI75" s="639"/>
      <c r="AJ75" s="642"/>
      <c r="AK75" s="619" t="s">
        <v>9</v>
      </c>
    </row>
    <row r="76" spans="1:37" ht="21">
      <c r="A76" s="634"/>
      <c r="B76" s="679"/>
      <c r="C76" s="137" t="s">
        <v>137</v>
      </c>
      <c r="D76" s="144" t="s">
        <v>128</v>
      </c>
      <c r="E76" s="146" t="s">
        <v>145</v>
      </c>
      <c r="F76" s="145" t="s">
        <v>128</v>
      </c>
      <c r="G76" s="144" t="s">
        <v>128</v>
      </c>
      <c r="H76" s="146" t="s">
        <v>145</v>
      </c>
      <c r="I76" s="145" t="s">
        <v>128</v>
      </c>
      <c r="J76" s="144" t="s">
        <v>128</v>
      </c>
      <c r="K76" s="146" t="s">
        <v>183</v>
      </c>
      <c r="L76" s="145" t="s">
        <v>128</v>
      </c>
      <c r="M76" s="680"/>
      <c r="N76" s="680"/>
      <c r="O76" s="680"/>
      <c r="P76" s="141"/>
      <c r="Q76" s="149" t="s">
        <v>145</v>
      </c>
      <c r="R76" s="150"/>
      <c r="S76" s="151"/>
      <c r="T76" s="149" t="s">
        <v>159</v>
      </c>
      <c r="U76" s="150"/>
      <c r="V76" s="151"/>
      <c r="W76" s="149" t="s">
        <v>179</v>
      </c>
      <c r="X76" s="150"/>
      <c r="Y76" s="151"/>
      <c r="Z76" s="149" t="s">
        <v>151</v>
      </c>
      <c r="AA76" s="150"/>
      <c r="AB76" s="151"/>
      <c r="AC76" s="149" t="s">
        <v>283</v>
      </c>
      <c r="AD76" s="150"/>
      <c r="AE76" s="151"/>
      <c r="AF76" s="149" t="s">
        <v>536</v>
      </c>
      <c r="AG76" s="150"/>
      <c r="AH76" s="640"/>
      <c r="AI76" s="641"/>
      <c r="AJ76" s="643"/>
      <c r="AK76" s="619"/>
    </row>
    <row r="77" spans="1:37" ht="21">
      <c r="A77" s="633">
        <v>5</v>
      </c>
      <c r="B77" s="649">
        <v>26</v>
      </c>
      <c r="C77" s="136" t="str">
        <f>IF(B77="","",VLOOKUP(B77,'списки участников'!A:I,3,FALSE))</f>
        <v>Асланян Арутюн</v>
      </c>
      <c r="D77" s="630" t="s">
        <v>1</v>
      </c>
      <c r="E77" s="631"/>
      <c r="F77" s="632"/>
      <c r="G77" s="630" t="s">
        <v>3</v>
      </c>
      <c r="H77" s="631"/>
      <c r="I77" s="632"/>
      <c r="J77" s="630" t="s">
        <v>3</v>
      </c>
      <c r="K77" s="631"/>
      <c r="L77" s="632"/>
      <c r="M77" s="630" t="s">
        <v>3</v>
      </c>
      <c r="N77" s="631"/>
      <c r="O77" s="632"/>
      <c r="P77" s="620"/>
      <c r="Q77" s="621"/>
      <c r="R77" s="622"/>
      <c r="S77" s="637" t="s">
        <v>3</v>
      </c>
      <c r="T77" s="627"/>
      <c r="U77" s="628"/>
      <c r="V77" s="626" t="s">
        <v>3</v>
      </c>
      <c r="W77" s="627"/>
      <c r="X77" s="628"/>
      <c r="Y77" s="626" t="s">
        <v>3</v>
      </c>
      <c r="Z77" s="627"/>
      <c r="AA77" s="628"/>
      <c r="AB77" s="626" t="s">
        <v>3</v>
      </c>
      <c r="AC77" s="627"/>
      <c r="AD77" s="628"/>
      <c r="AE77" s="626" t="s">
        <v>3</v>
      </c>
      <c r="AF77" s="627"/>
      <c r="AG77" s="628"/>
      <c r="AH77" s="638" t="s">
        <v>316</v>
      </c>
      <c r="AI77" s="639"/>
      <c r="AJ77" s="642"/>
      <c r="AK77" s="619" t="s">
        <v>3</v>
      </c>
    </row>
    <row r="78" spans="1:37" ht="21">
      <c r="A78" s="634"/>
      <c r="B78" s="679"/>
      <c r="C78" s="137" t="s">
        <v>138</v>
      </c>
      <c r="D78" s="144" t="s">
        <v>128</v>
      </c>
      <c r="E78" s="146" t="s">
        <v>145</v>
      </c>
      <c r="F78" s="145" t="s">
        <v>128</v>
      </c>
      <c r="G78" s="144" t="s">
        <v>128</v>
      </c>
      <c r="H78" s="146" t="s">
        <v>178</v>
      </c>
      <c r="I78" s="145" t="s">
        <v>128</v>
      </c>
      <c r="J78" s="144"/>
      <c r="K78" s="146" t="s">
        <v>149</v>
      </c>
      <c r="L78" s="145" t="s">
        <v>128</v>
      </c>
      <c r="M78" s="144" t="s">
        <v>128</v>
      </c>
      <c r="N78" s="146" t="s">
        <v>168</v>
      </c>
      <c r="O78" s="145" t="s">
        <v>128</v>
      </c>
      <c r="P78" s="623"/>
      <c r="Q78" s="624"/>
      <c r="R78" s="625"/>
      <c r="S78" s="141"/>
      <c r="T78" s="149" t="s">
        <v>184</v>
      </c>
      <c r="U78" s="150"/>
      <c r="V78" s="151"/>
      <c r="W78" s="149" t="s">
        <v>202</v>
      </c>
      <c r="X78" s="150"/>
      <c r="Y78" s="151"/>
      <c r="Z78" s="149" t="s">
        <v>191</v>
      </c>
      <c r="AA78" s="150"/>
      <c r="AB78" s="151"/>
      <c r="AC78" s="149" t="s">
        <v>537</v>
      </c>
      <c r="AD78" s="150"/>
      <c r="AE78" s="151"/>
      <c r="AF78" s="149" t="s">
        <v>538</v>
      </c>
      <c r="AG78" s="150"/>
      <c r="AH78" s="640"/>
      <c r="AI78" s="641"/>
      <c r="AJ78" s="643"/>
      <c r="AK78" s="619"/>
    </row>
    <row r="79" spans="1:37" ht="21">
      <c r="A79" s="633">
        <v>6</v>
      </c>
      <c r="B79" s="635">
        <v>28</v>
      </c>
      <c r="C79" s="136" t="str">
        <f>IF(B79="","",VLOOKUP(B79,'списки участников'!A:I,3,FALSE))</f>
        <v>Ипполитов Владимир</v>
      </c>
      <c r="D79" s="630" t="s">
        <v>1</v>
      </c>
      <c r="E79" s="631"/>
      <c r="F79" s="632"/>
      <c r="G79" s="630" t="s">
        <v>1</v>
      </c>
      <c r="H79" s="631"/>
      <c r="I79" s="632"/>
      <c r="J79" s="630" t="s">
        <v>3</v>
      </c>
      <c r="K79" s="631"/>
      <c r="L79" s="632"/>
      <c r="M79" s="630" t="s">
        <v>3</v>
      </c>
      <c r="N79" s="631"/>
      <c r="O79" s="632"/>
      <c r="P79" s="630" t="s">
        <v>1</v>
      </c>
      <c r="Q79" s="631"/>
      <c r="R79" s="632"/>
      <c r="S79" s="620"/>
      <c r="T79" s="621"/>
      <c r="U79" s="622"/>
      <c r="V79" s="637" t="s">
        <v>3</v>
      </c>
      <c r="W79" s="627"/>
      <c r="X79" s="628"/>
      <c r="Y79" s="626" t="s">
        <v>3</v>
      </c>
      <c r="Z79" s="627"/>
      <c r="AA79" s="628"/>
      <c r="AB79" s="626" t="s">
        <v>3</v>
      </c>
      <c r="AC79" s="627"/>
      <c r="AD79" s="628"/>
      <c r="AE79" s="626" t="s">
        <v>3</v>
      </c>
      <c r="AF79" s="627"/>
      <c r="AG79" s="628"/>
      <c r="AH79" s="638" t="s">
        <v>317</v>
      </c>
      <c r="AI79" s="639"/>
      <c r="AJ79" s="642"/>
      <c r="AK79" s="619" t="s">
        <v>2</v>
      </c>
    </row>
    <row r="80" spans="1:37" ht="21">
      <c r="A80" s="634"/>
      <c r="B80" s="636"/>
      <c r="C80" s="137" t="s">
        <v>129</v>
      </c>
      <c r="D80" s="144" t="s">
        <v>128</v>
      </c>
      <c r="E80" s="146" t="s">
        <v>145</v>
      </c>
      <c r="F80" s="145" t="s">
        <v>128</v>
      </c>
      <c r="G80" s="144" t="s">
        <v>128</v>
      </c>
      <c r="H80" s="146" t="s">
        <v>145</v>
      </c>
      <c r="I80" s="145" t="s">
        <v>128</v>
      </c>
      <c r="J80" s="144" t="s">
        <v>128</v>
      </c>
      <c r="K80" s="146" t="s">
        <v>219</v>
      </c>
      <c r="L80" s="145" t="s">
        <v>128</v>
      </c>
      <c r="M80" s="144" t="s">
        <v>128</v>
      </c>
      <c r="N80" s="167" t="s">
        <v>228</v>
      </c>
      <c r="O80" s="145" t="s">
        <v>128</v>
      </c>
      <c r="P80" s="144" t="s">
        <v>128</v>
      </c>
      <c r="Q80" s="146" t="s">
        <v>145</v>
      </c>
      <c r="R80" s="145" t="s">
        <v>128</v>
      </c>
      <c r="S80" s="623"/>
      <c r="T80" s="624"/>
      <c r="U80" s="625"/>
      <c r="V80" s="141"/>
      <c r="W80" s="149" t="s">
        <v>194</v>
      </c>
      <c r="X80" s="150"/>
      <c r="Y80" s="151"/>
      <c r="Z80" s="149" t="s">
        <v>205</v>
      </c>
      <c r="AA80" s="150"/>
      <c r="AB80" s="151"/>
      <c r="AC80" s="149" t="s">
        <v>539</v>
      </c>
      <c r="AD80" s="150"/>
      <c r="AE80" s="151"/>
      <c r="AF80" s="149" t="s">
        <v>540</v>
      </c>
      <c r="AG80" s="150"/>
      <c r="AH80" s="640"/>
      <c r="AI80" s="641"/>
      <c r="AJ80" s="643"/>
      <c r="AK80" s="619"/>
    </row>
    <row r="81" spans="1:37" ht="21">
      <c r="A81" s="633">
        <v>7</v>
      </c>
      <c r="B81" s="635">
        <v>22</v>
      </c>
      <c r="C81" s="136" t="str">
        <f>IF(B81="","",VLOOKUP(B81,'списки участников'!A:I,3,FALSE))</f>
        <v>Альтеков Арман</v>
      </c>
      <c r="D81" s="630" t="s">
        <v>1</v>
      </c>
      <c r="E81" s="631"/>
      <c r="F81" s="632"/>
      <c r="G81" s="630" t="s">
        <v>1</v>
      </c>
      <c r="H81" s="631"/>
      <c r="I81" s="632"/>
      <c r="J81" s="630" t="s">
        <v>1</v>
      </c>
      <c r="K81" s="631"/>
      <c r="L81" s="632"/>
      <c r="M81" s="630" t="s">
        <v>1</v>
      </c>
      <c r="N81" s="631"/>
      <c r="O81" s="632"/>
      <c r="P81" s="630" t="s">
        <v>1</v>
      </c>
      <c r="Q81" s="631"/>
      <c r="R81" s="632"/>
      <c r="S81" s="630" t="s">
        <v>1</v>
      </c>
      <c r="T81" s="631"/>
      <c r="U81" s="632"/>
      <c r="V81" s="646"/>
      <c r="W81" s="647"/>
      <c r="X81" s="648"/>
      <c r="Y81" s="637" t="s">
        <v>3</v>
      </c>
      <c r="Z81" s="627"/>
      <c r="AA81" s="628"/>
      <c r="AB81" s="626" t="s">
        <v>3</v>
      </c>
      <c r="AC81" s="627"/>
      <c r="AD81" s="628"/>
      <c r="AE81" s="626" t="s">
        <v>3</v>
      </c>
      <c r="AF81" s="627"/>
      <c r="AG81" s="628"/>
      <c r="AH81" s="638" t="s">
        <v>14</v>
      </c>
      <c r="AI81" s="639"/>
      <c r="AJ81" s="642"/>
      <c r="AK81" s="619" t="s">
        <v>104</v>
      </c>
    </row>
    <row r="82" spans="1:37" ht="21">
      <c r="A82" s="634"/>
      <c r="B82" s="636"/>
      <c r="C82" s="137" t="s">
        <v>136</v>
      </c>
      <c r="D82" s="144"/>
      <c r="E82" s="146" t="s">
        <v>145</v>
      </c>
      <c r="F82" s="145" t="s">
        <v>128</v>
      </c>
      <c r="G82" s="144" t="s">
        <v>128</v>
      </c>
      <c r="H82" s="146" t="s">
        <v>145</v>
      </c>
      <c r="I82" s="145" t="s">
        <v>128</v>
      </c>
      <c r="J82" s="144" t="s">
        <v>128</v>
      </c>
      <c r="K82" s="146" t="s">
        <v>145</v>
      </c>
      <c r="L82" s="145" t="s">
        <v>128</v>
      </c>
      <c r="M82" s="144" t="s">
        <v>128</v>
      </c>
      <c r="N82" s="146" t="s">
        <v>145</v>
      </c>
      <c r="O82" s="145" t="s">
        <v>128</v>
      </c>
      <c r="P82" s="144" t="s">
        <v>128</v>
      </c>
      <c r="Q82" s="146" t="s">
        <v>145</v>
      </c>
      <c r="R82" s="145" t="s">
        <v>128</v>
      </c>
      <c r="S82" s="144" t="s">
        <v>128</v>
      </c>
      <c r="T82" s="146" t="s">
        <v>145</v>
      </c>
      <c r="U82" s="145" t="s">
        <v>128</v>
      </c>
      <c r="V82" s="623"/>
      <c r="W82" s="624"/>
      <c r="X82" s="625"/>
      <c r="Y82" s="141"/>
      <c r="Z82" s="149" t="s">
        <v>187</v>
      </c>
      <c r="AA82" s="150"/>
      <c r="AB82" s="151"/>
      <c r="AC82" s="149" t="s">
        <v>302</v>
      </c>
      <c r="AD82" s="150"/>
      <c r="AE82" s="151"/>
      <c r="AF82" s="149" t="s">
        <v>541</v>
      </c>
      <c r="AG82" s="150"/>
      <c r="AH82" s="640"/>
      <c r="AI82" s="641"/>
      <c r="AJ82" s="643"/>
      <c r="AK82" s="619"/>
    </row>
    <row r="83" spans="1:38" ht="21">
      <c r="A83" s="633">
        <v>8</v>
      </c>
      <c r="B83" s="635">
        <v>27</v>
      </c>
      <c r="C83" s="136" t="str">
        <f>IF(B83="","",VLOOKUP(B83,'списки участников'!A:I,3,FALSE))</f>
        <v>Чунихин Антон</v>
      </c>
      <c r="D83" s="626" t="s">
        <v>1</v>
      </c>
      <c r="E83" s="627"/>
      <c r="F83" s="628"/>
      <c r="G83" s="626" t="s">
        <v>1</v>
      </c>
      <c r="H83" s="627"/>
      <c r="I83" s="628"/>
      <c r="J83" s="626" t="s">
        <v>1</v>
      </c>
      <c r="K83" s="627"/>
      <c r="L83" s="628"/>
      <c r="M83" s="626" t="s">
        <v>1</v>
      </c>
      <c r="N83" s="627"/>
      <c r="O83" s="628"/>
      <c r="P83" s="626" t="s">
        <v>1</v>
      </c>
      <c r="Q83" s="627"/>
      <c r="R83" s="628"/>
      <c r="S83" s="626" t="s">
        <v>1</v>
      </c>
      <c r="T83" s="627"/>
      <c r="U83" s="628"/>
      <c r="V83" s="626" t="s">
        <v>1</v>
      </c>
      <c r="W83" s="627"/>
      <c r="X83" s="629"/>
      <c r="Y83" s="620"/>
      <c r="Z83" s="621"/>
      <c r="AA83" s="622"/>
      <c r="AB83" s="630" t="s">
        <v>3</v>
      </c>
      <c r="AC83" s="631"/>
      <c r="AD83" s="632"/>
      <c r="AE83" s="630" t="s">
        <v>3</v>
      </c>
      <c r="AF83" s="631"/>
      <c r="AG83" s="632"/>
      <c r="AH83" s="638" t="s">
        <v>13</v>
      </c>
      <c r="AI83" s="639"/>
      <c r="AJ83" s="642"/>
      <c r="AK83" s="619" t="s">
        <v>105</v>
      </c>
      <c r="AL83" s="267"/>
    </row>
    <row r="84" spans="1:37" ht="21">
      <c r="A84" s="634"/>
      <c r="B84" s="636"/>
      <c r="C84" s="137" t="s">
        <v>139</v>
      </c>
      <c r="D84" s="151" t="s">
        <v>128</v>
      </c>
      <c r="E84" s="149" t="s">
        <v>145</v>
      </c>
      <c r="F84" s="152" t="s">
        <v>128</v>
      </c>
      <c r="G84" s="151" t="s">
        <v>128</v>
      </c>
      <c r="H84" s="149" t="s">
        <v>145</v>
      </c>
      <c r="I84" s="152" t="s">
        <v>128</v>
      </c>
      <c r="J84" s="151" t="s">
        <v>128</v>
      </c>
      <c r="K84" s="149" t="s">
        <v>145</v>
      </c>
      <c r="L84" s="152" t="s">
        <v>128</v>
      </c>
      <c r="M84" s="151" t="s">
        <v>128</v>
      </c>
      <c r="N84" s="149" t="s">
        <v>145</v>
      </c>
      <c r="O84" s="152" t="s">
        <v>128</v>
      </c>
      <c r="P84" s="151" t="s">
        <v>128</v>
      </c>
      <c r="Q84" s="149" t="s">
        <v>145</v>
      </c>
      <c r="R84" s="152" t="s">
        <v>128</v>
      </c>
      <c r="S84" s="151" t="s">
        <v>128</v>
      </c>
      <c r="T84" s="149" t="s">
        <v>145</v>
      </c>
      <c r="U84" s="152" t="s">
        <v>128</v>
      </c>
      <c r="V84" s="151" t="s">
        <v>128</v>
      </c>
      <c r="W84" s="149" t="s">
        <v>145</v>
      </c>
      <c r="X84" s="145" t="s">
        <v>128</v>
      </c>
      <c r="Y84" s="623"/>
      <c r="Z84" s="624"/>
      <c r="AA84" s="625"/>
      <c r="AB84" s="144"/>
      <c r="AC84" s="146" t="s">
        <v>303</v>
      </c>
      <c r="AD84" s="147"/>
      <c r="AE84" s="144"/>
      <c r="AF84" s="146" t="s">
        <v>542</v>
      </c>
      <c r="AG84" s="147"/>
      <c r="AH84" s="640"/>
      <c r="AI84" s="641"/>
      <c r="AJ84" s="643"/>
      <c r="AK84" s="619"/>
    </row>
    <row r="85" spans="1:37" ht="21">
      <c r="A85" s="633">
        <v>9</v>
      </c>
      <c r="B85" s="635">
        <v>29</v>
      </c>
      <c r="C85" s="136" t="str">
        <f>IF(B85="","",VLOOKUP(B85,'списки участников'!A:I,3,FALSE))</f>
        <v>Тургалев Сергей</v>
      </c>
      <c r="D85" s="626" t="s">
        <v>1</v>
      </c>
      <c r="E85" s="627"/>
      <c r="F85" s="628"/>
      <c r="G85" s="626" t="s">
        <v>1</v>
      </c>
      <c r="H85" s="627"/>
      <c r="I85" s="628"/>
      <c r="J85" s="626" t="s">
        <v>1</v>
      </c>
      <c r="K85" s="627"/>
      <c r="L85" s="628"/>
      <c r="M85" s="626" t="s">
        <v>1</v>
      </c>
      <c r="N85" s="627"/>
      <c r="O85" s="628"/>
      <c r="P85" s="626" t="s">
        <v>1</v>
      </c>
      <c r="Q85" s="627"/>
      <c r="R85" s="628"/>
      <c r="S85" s="626" t="s">
        <v>1</v>
      </c>
      <c r="T85" s="627"/>
      <c r="U85" s="628"/>
      <c r="V85" s="626" t="s">
        <v>1</v>
      </c>
      <c r="W85" s="627"/>
      <c r="X85" s="629"/>
      <c r="Y85" s="186"/>
      <c r="Z85" s="191" t="s">
        <v>1</v>
      </c>
      <c r="AA85" s="187"/>
      <c r="AB85" s="620" t="s">
        <v>128</v>
      </c>
      <c r="AC85" s="621"/>
      <c r="AD85" s="622"/>
      <c r="AE85" s="630" t="s">
        <v>1</v>
      </c>
      <c r="AF85" s="631"/>
      <c r="AG85" s="632"/>
      <c r="AH85" s="638" t="s">
        <v>238</v>
      </c>
      <c r="AI85" s="639"/>
      <c r="AJ85" s="642"/>
      <c r="AK85" s="619" t="s">
        <v>12</v>
      </c>
    </row>
    <row r="86" spans="1:37" ht="21">
      <c r="A86" s="634"/>
      <c r="B86" s="636"/>
      <c r="C86" s="137" t="s">
        <v>252</v>
      </c>
      <c r="D86" s="151" t="s">
        <v>128</v>
      </c>
      <c r="E86" s="149" t="s">
        <v>145</v>
      </c>
      <c r="F86" s="152" t="s">
        <v>128</v>
      </c>
      <c r="G86" s="151" t="s">
        <v>128</v>
      </c>
      <c r="H86" s="149" t="s">
        <v>145</v>
      </c>
      <c r="I86" s="152" t="s">
        <v>128</v>
      </c>
      <c r="J86" s="151" t="s">
        <v>128</v>
      </c>
      <c r="K86" s="149" t="s">
        <v>145</v>
      </c>
      <c r="L86" s="152" t="s">
        <v>128</v>
      </c>
      <c r="M86" s="151" t="s">
        <v>128</v>
      </c>
      <c r="N86" s="149" t="s">
        <v>145</v>
      </c>
      <c r="O86" s="152" t="s">
        <v>128</v>
      </c>
      <c r="P86" s="151" t="s">
        <v>128</v>
      </c>
      <c r="Q86" s="149" t="s">
        <v>145</v>
      </c>
      <c r="R86" s="152" t="s">
        <v>128</v>
      </c>
      <c r="S86" s="151" t="s">
        <v>128</v>
      </c>
      <c r="T86" s="149" t="s">
        <v>145</v>
      </c>
      <c r="U86" s="152" t="s">
        <v>128</v>
      </c>
      <c r="V86" s="151" t="s">
        <v>128</v>
      </c>
      <c r="W86" s="149" t="s">
        <v>145</v>
      </c>
      <c r="X86" s="145" t="s">
        <v>128</v>
      </c>
      <c r="Y86" s="170"/>
      <c r="Z86" s="192" t="s">
        <v>145</v>
      </c>
      <c r="AA86" s="171"/>
      <c r="AB86" s="623"/>
      <c r="AC86" s="624"/>
      <c r="AD86" s="625"/>
      <c r="AE86" s="144"/>
      <c r="AF86" s="146" t="s">
        <v>145</v>
      </c>
      <c r="AG86" s="147"/>
      <c r="AH86" s="640"/>
      <c r="AI86" s="641"/>
      <c r="AJ86" s="643"/>
      <c r="AK86" s="619"/>
    </row>
    <row r="87" spans="1:37" ht="21">
      <c r="A87" s="633">
        <v>10</v>
      </c>
      <c r="B87" s="635">
        <v>30</v>
      </c>
      <c r="C87" s="136" t="str">
        <f>IF(B87="","",VLOOKUP(B87,'списки участников'!A:I,3,FALSE))</f>
        <v>Бессонов Сергей</v>
      </c>
      <c r="D87" s="626" t="s">
        <v>1</v>
      </c>
      <c r="E87" s="627"/>
      <c r="F87" s="628"/>
      <c r="G87" s="626" t="s">
        <v>1</v>
      </c>
      <c r="H87" s="627"/>
      <c r="I87" s="628"/>
      <c r="J87" s="626" t="s">
        <v>1</v>
      </c>
      <c r="K87" s="627"/>
      <c r="L87" s="628"/>
      <c r="M87" s="626" t="s">
        <v>1</v>
      </c>
      <c r="N87" s="627"/>
      <c r="O87" s="628"/>
      <c r="P87" s="626" t="s">
        <v>1</v>
      </c>
      <c r="Q87" s="627"/>
      <c r="R87" s="628"/>
      <c r="S87" s="626" t="s">
        <v>1</v>
      </c>
      <c r="T87" s="627"/>
      <c r="U87" s="628"/>
      <c r="V87" s="626" t="s">
        <v>1</v>
      </c>
      <c r="W87" s="627"/>
      <c r="X87" s="629"/>
      <c r="Y87" s="186"/>
      <c r="Z87" s="191" t="s">
        <v>1</v>
      </c>
      <c r="AA87" s="187"/>
      <c r="AB87" s="630" t="s">
        <v>3</v>
      </c>
      <c r="AC87" s="631"/>
      <c r="AD87" s="632"/>
      <c r="AE87" s="620" t="s">
        <v>128</v>
      </c>
      <c r="AF87" s="621"/>
      <c r="AG87" s="622"/>
      <c r="AH87" s="638" t="s">
        <v>12</v>
      </c>
      <c r="AI87" s="639"/>
      <c r="AJ87" s="642"/>
      <c r="AK87" s="619" t="s">
        <v>238</v>
      </c>
    </row>
    <row r="88" spans="1:37" ht="21">
      <c r="A88" s="634"/>
      <c r="B88" s="636"/>
      <c r="C88" s="137" t="s">
        <v>252</v>
      </c>
      <c r="D88" s="151" t="s">
        <v>128</v>
      </c>
      <c r="E88" s="149" t="s">
        <v>145</v>
      </c>
      <c r="F88" s="152" t="s">
        <v>128</v>
      </c>
      <c r="G88" s="151" t="s">
        <v>128</v>
      </c>
      <c r="H88" s="149" t="s">
        <v>145</v>
      </c>
      <c r="I88" s="152" t="s">
        <v>128</v>
      </c>
      <c r="J88" s="151" t="s">
        <v>128</v>
      </c>
      <c r="K88" s="149" t="s">
        <v>145</v>
      </c>
      <c r="L88" s="152" t="s">
        <v>128</v>
      </c>
      <c r="M88" s="151" t="s">
        <v>128</v>
      </c>
      <c r="N88" s="149" t="s">
        <v>145</v>
      </c>
      <c r="O88" s="152" t="s">
        <v>128</v>
      </c>
      <c r="P88" s="151" t="s">
        <v>128</v>
      </c>
      <c r="Q88" s="149" t="s">
        <v>145</v>
      </c>
      <c r="R88" s="152" t="s">
        <v>128</v>
      </c>
      <c r="S88" s="151" t="s">
        <v>128</v>
      </c>
      <c r="T88" s="149" t="s">
        <v>145</v>
      </c>
      <c r="U88" s="152" t="s">
        <v>128</v>
      </c>
      <c r="V88" s="151" t="s">
        <v>128</v>
      </c>
      <c r="W88" s="149" t="s">
        <v>145</v>
      </c>
      <c r="X88" s="145" t="s">
        <v>128</v>
      </c>
      <c r="Y88" s="170"/>
      <c r="Z88" s="192" t="s">
        <v>145</v>
      </c>
      <c r="AA88" s="171"/>
      <c r="AB88" s="144"/>
      <c r="AC88" s="146" t="s">
        <v>543</v>
      </c>
      <c r="AD88" s="147"/>
      <c r="AE88" s="623"/>
      <c r="AF88" s="624"/>
      <c r="AG88" s="625"/>
      <c r="AH88" s="640"/>
      <c r="AI88" s="641"/>
      <c r="AJ88" s="643"/>
      <c r="AK88" s="619"/>
    </row>
    <row r="89" spans="1:37" ht="15">
      <c r="A89" s="116"/>
      <c r="B89" s="126"/>
      <c r="C89" s="118"/>
      <c r="D89" s="119"/>
      <c r="E89" s="120"/>
      <c r="F89" s="121"/>
      <c r="G89" s="119"/>
      <c r="H89" s="120"/>
      <c r="I89" s="121"/>
      <c r="J89" s="119"/>
      <c r="K89" s="120"/>
      <c r="L89" s="121"/>
      <c r="M89" s="119"/>
      <c r="N89" s="120"/>
      <c r="O89" s="121"/>
      <c r="P89" s="119"/>
      <c r="Q89" s="120"/>
      <c r="R89" s="121"/>
      <c r="S89" s="119"/>
      <c r="T89" s="120"/>
      <c r="U89" s="121"/>
      <c r="V89" s="119"/>
      <c r="W89" s="120"/>
      <c r="X89" s="121"/>
      <c r="Y89" s="130"/>
      <c r="Z89" s="130"/>
      <c r="AA89" s="130"/>
      <c r="AB89" s="119"/>
      <c r="AC89" s="120"/>
      <c r="AD89" s="119"/>
      <c r="AE89" s="119"/>
      <c r="AF89" s="120"/>
      <c r="AG89" s="119"/>
      <c r="AH89" s="122"/>
      <c r="AI89" s="122"/>
      <c r="AJ89" s="123"/>
      <c r="AK89" s="124"/>
    </row>
    <row r="90" spans="1:37" ht="15">
      <c r="A90" s="116"/>
      <c r="B90" s="126"/>
      <c r="C90" s="118"/>
      <c r="D90" s="119"/>
      <c r="E90" s="120"/>
      <c r="F90" s="121"/>
      <c r="G90" s="119"/>
      <c r="H90" s="120"/>
      <c r="I90" s="121"/>
      <c r="J90" s="119"/>
      <c r="K90" s="120"/>
      <c r="L90" s="121"/>
      <c r="M90" s="119"/>
      <c r="N90" s="120"/>
      <c r="O90" s="121"/>
      <c r="P90" s="119"/>
      <c r="Q90" s="120"/>
      <c r="R90" s="121"/>
      <c r="S90" s="119"/>
      <c r="T90" s="120"/>
      <c r="U90" s="121"/>
      <c r="V90" s="119"/>
      <c r="W90" s="120"/>
      <c r="X90" s="121"/>
      <c r="Y90" s="130"/>
      <c r="Z90" s="130"/>
      <c r="AA90" s="130"/>
      <c r="AB90" s="119"/>
      <c r="AC90" s="120"/>
      <c r="AD90" s="119"/>
      <c r="AE90" s="119"/>
      <c r="AF90" s="120"/>
      <c r="AG90" s="119"/>
      <c r="AH90" s="122"/>
      <c r="AI90" s="122"/>
      <c r="AJ90" s="123"/>
      <c r="AK90" s="124"/>
    </row>
    <row r="91" spans="1:37" ht="15">
      <c r="A91" s="116"/>
      <c r="B91" s="126"/>
      <c r="C91" s="118"/>
      <c r="D91" s="119"/>
      <c r="E91" s="120"/>
      <c r="F91" s="121"/>
      <c r="G91" s="119"/>
      <c r="H91" s="120"/>
      <c r="I91" s="121"/>
      <c r="J91" s="119"/>
      <c r="K91" s="120"/>
      <c r="L91" s="121"/>
      <c r="M91" s="119"/>
      <c r="N91" s="120"/>
      <c r="O91" s="121"/>
      <c r="P91" s="119"/>
      <c r="Q91" s="120"/>
      <c r="R91" s="121"/>
      <c r="S91" s="119"/>
      <c r="T91" s="120"/>
      <c r="U91" s="121"/>
      <c r="V91" s="119"/>
      <c r="W91" s="120"/>
      <c r="X91" s="121"/>
      <c r="Y91" s="130"/>
      <c r="Z91" s="130"/>
      <c r="AA91" s="130"/>
      <c r="AB91" s="119"/>
      <c r="AC91" s="120"/>
      <c r="AD91" s="119"/>
      <c r="AE91" s="119"/>
      <c r="AF91" s="120"/>
      <c r="AG91" s="119"/>
      <c r="AH91" s="122"/>
      <c r="AI91" s="122"/>
      <c r="AJ91" s="123"/>
      <c r="AK91" s="124"/>
    </row>
    <row r="92" spans="3:16" ht="15.75">
      <c r="C92" s="112" t="s">
        <v>583</v>
      </c>
      <c r="D92" s="644" t="s">
        <v>54</v>
      </c>
      <c r="E92" s="644"/>
      <c r="F92" s="644"/>
      <c r="G92" s="644"/>
      <c r="H92" s="644"/>
      <c r="I92" s="644"/>
      <c r="J92" s="644"/>
      <c r="K92" s="644"/>
      <c r="L92" s="112"/>
      <c r="M92" s="112"/>
      <c r="N92" s="112"/>
      <c r="O92" s="112"/>
      <c r="P92" s="112"/>
    </row>
    <row r="96" spans="1:17" ht="15.75">
      <c r="A96" s="113" t="s">
        <v>588</v>
      </c>
      <c r="B96" s="113"/>
      <c r="C96" s="113"/>
      <c r="D96" s="113"/>
      <c r="E96" s="113"/>
      <c r="F96" s="113" t="s">
        <v>55</v>
      </c>
      <c r="G96" s="113"/>
      <c r="H96" s="113"/>
      <c r="I96" s="112"/>
      <c r="J96" s="112"/>
      <c r="K96" s="112"/>
      <c r="L96" s="112"/>
      <c r="N96" s="113"/>
      <c r="O96" s="113"/>
      <c r="P96" s="113"/>
      <c r="Q96" s="113"/>
    </row>
    <row r="97" spans="3:36" ht="23.25">
      <c r="C97" s="645" t="s">
        <v>133</v>
      </c>
      <c r="D97" s="645"/>
      <c r="E97" s="645"/>
      <c r="F97" s="645"/>
      <c r="G97" s="645"/>
      <c r="H97" s="645"/>
      <c r="I97" s="645"/>
      <c r="J97" s="645"/>
      <c r="K97" s="645"/>
      <c r="L97" s="645"/>
      <c r="M97" s="645"/>
      <c r="N97" s="645"/>
      <c r="O97" s="645"/>
      <c r="P97" s="645"/>
      <c r="Q97" s="645"/>
      <c r="R97" s="645"/>
      <c r="S97" s="645"/>
      <c r="T97" s="645"/>
      <c r="U97" s="645"/>
      <c r="V97" s="645"/>
      <c r="W97" s="645"/>
      <c r="X97" s="645"/>
      <c r="Y97" s="645"/>
      <c r="Z97" s="645"/>
      <c r="AA97" s="645"/>
      <c r="AB97" s="645"/>
      <c r="AC97" s="645"/>
      <c r="AD97" s="645"/>
      <c r="AE97" s="645"/>
      <c r="AF97" s="645"/>
      <c r="AG97" s="645"/>
      <c r="AH97" s="645"/>
      <c r="AI97" s="645"/>
      <c r="AJ97" s="645"/>
    </row>
    <row r="98" spans="3:36" ht="23.25">
      <c r="C98" s="108" t="s">
        <v>71</v>
      </c>
      <c r="D98" s="645" t="s">
        <v>582</v>
      </c>
      <c r="E98" s="645"/>
      <c r="F98" s="645"/>
      <c r="G98" s="645"/>
      <c r="H98" s="645"/>
      <c r="I98" s="645"/>
      <c r="J98" s="645"/>
      <c r="K98" s="645"/>
      <c r="L98" s="645"/>
      <c r="M98" s="645"/>
      <c r="N98" s="645"/>
      <c r="O98" s="645"/>
      <c r="P98" s="645"/>
      <c r="Q98" s="645"/>
      <c r="R98" s="645"/>
      <c r="S98" s="645"/>
      <c r="T98" s="645"/>
      <c r="U98" s="645"/>
      <c r="V98" s="645"/>
      <c r="W98" s="645"/>
      <c r="X98" s="645"/>
      <c r="Y98" s="645"/>
      <c r="Z98" s="645"/>
      <c r="AA98" s="645"/>
      <c r="AB98" s="658" t="s">
        <v>52</v>
      </c>
      <c r="AC98" s="658"/>
      <c r="AD98" s="658"/>
      <c r="AE98" s="658"/>
      <c r="AF98" s="658"/>
      <c r="AG98" s="658"/>
      <c r="AH98" s="658"/>
      <c r="AI98" s="658"/>
      <c r="AJ98" s="658"/>
    </row>
    <row r="99" spans="3:36" ht="23.25">
      <c r="C99" s="108"/>
      <c r="D99" s="127"/>
      <c r="E99" s="127"/>
      <c r="F99" s="127"/>
      <c r="G99" s="127"/>
      <c r="H99" s="127"/>
      <c r="I99" s="127"/>
      <c r="J99" s="127"/>
      <c r="K99" s="127"/>
      <c r="L99" s="127"/>
      <c r="M99" s="127"/>
      <c r="N99" s="127"/>
      <c r="O99" s="127"/>
      <c r="P99" s="127"/>
      <c r="Q99" s="127"/>
      <c r="R99" s="127"/>
      <c r="S99" s="127"/>
      <c r="T99" s="127"/>
      <c r="U99" s="127"/>
      <c r="V99" s="127"/>
      <c r="W99" s="127"/>
      <c r="X99" s="127"/>
      <c r="Y99" s="127"/>
      <c r="Z99" s="127"/>
      <c r="AA99" s="127"/>
      <c r="AB99" s="115"/>
      <c r="AC99" s="115"/>
      <c r="AD99" s="115"/>
      <c r="AE99" s="115"/>
      <c r="AF99" s="115"/>
      <c r="AG99" s="115"/>
      <c r="AH99" s="115"/>
      <c r="AI99" s="115"/>
      <c r="AJ99" s="115"/>
    </row>
    <row r="100" spans="1:37" ht="26.25">
      <c r="A100" s="104"/>
      <c r="B100" s="104"/>
      <c r="C100" s="131" t="s">
        <v>16</v>
      </c>
      <c r="D100" s="104"/>
      <c r="E100" s="104"/>
      <c r="F100" s="104"/>
      <c r="G100" s="654" t="s">
        <v>21</v>
      </c>
      <c r="H100" s="654"/>
      <c r="I100" s="654"/>
      <c r="J100" s="654"/>
      <c r="K100" s="654"/>
      <c r="L100" s="654"/>
      <c r="M100" s="654"/>
      <c r="N100" s="654"/>
      <c r="O100" s="654"/>
      <c r="P100" s="654"/>
      <c r="Q100" s="654"/>
      <c r="R100" s="654"/>
      <c r="S100" s="654"/>
      <c r="T100" s="654"/>
      <c r="U100" s="654"/>
      <c r="V100" s="654"/>
      <c r="W100" s="654"/>
      <c r="X100" s="654"/>
      <c r="Y100" s="654"/>
      <c r="Z100" s="654"/>
      <c r="AA100" s="654"/>
      <c r="AB100" s="104"/>
      <c r="AC100" s="104"/>
      <c r="AD100" s="104"/>
      <c r="AE100" s="104"/>
      <c r="AF100" s="104"/>
      <c r="AG100" s="104"/>
      <c r="AH100" s="104"/>
      <c r="AI100" s="104"/>
      <c r="AJ100" s="104"/>
      <c r="AK100" s="104"/>
    </row>
    <row r="101" spans="1:37" ht="26.25">
      <c r="A101" s="104"/>
      <c r="B101" s="104"/>
      <c r="C101" s="131"/>
      <c r="D101" s="104"/>
      <c r="E101" s="104"/>
      <c r="F101" s="104"/>
      <c r="G101" s="132"/>
      <c r="H101" s="132"/>
      <c r="I101" s="132"/>
      <c r="J101" s="132"/>
      <c r="K101" s="132"/>
      <c r="L101" s="132"/>
      <c r="M101" s="132"/>
      <c r="N101" s="132"/>
      <c r="O101" s="132"/>
      <c r="P101" s="132"/>
      <c r="Q101" s="132"/>
      <c r="R101" s="132"/>
      <c r="S101" s="132"/>
      <c r="T101" s="132"/>
      <c r="U101" s="132"/>
      <c r="V101" s="132"/>
      <c r="W101" s="132"/>
      <c r="X101" s="132"/>
      <c r="Y101" s="132"/>
      <c r="Z101" s="132"/>
      <c r="AA101" s="132"/>
      <c r="AB101" s="104"/>
      <c r="AC101" s="104"/>
      <c r="AD101" s="104"/>
      <c r="AE101" s="104"/>
      <c r="AF101" s="104"/>
      <c r="AG101" s="104"/>
      <c r="AH101" s="104"/>
      <c r="AI101" s="104"/>
      <c r="AJ101" s="104"/>
      <c r="AK101" s="104"/>
    </row>
    <row r="102" spans="1:37" ht="15">
      <c r="A102" s="105" t="s">
        <v>0</v>
      </c>
      <c r="B102" s="106"/>
      <c r="C102" s="107" t="s">
        <v>124</v>
      </c>
      <c r="D102" s="655">
        <v>1</v>
      </c>
      <c r="E102" s="656"/>
      <c r="F102" s="657"/>
      <c r="G102" s="655">
        <v>2</v>
      </c>
      <c r="H102" s="656"/>
      <c r="I102" s="657"/>
      <c r="J102" s="655">
        <v>3</v>
      </c>
      <c r="K102" s="656"/>
      <c r="L102" s="657"/>
      <c r="M102" s="655">
        <v>4</v>
      </c>
      <c r="N102" s="656"/>
      <c r="O102" s="657"/>
      <c r="P102" s="655">
        <v>5</v>
      </c>
      <c r="Q102" s="656"/>
      <c r="R102" s="657"/>
      <c r="S102" s="655">
        <v>6</v>
      </c>
      <c r="T102" s="656"/>
      <c r="U102" s="657"/>
      <c r="V102" s="655">
        <v>7</v>
      </c>
      <c r="W102" s="656"/>
      <c r="X102" s="657"/>
      <c r="Y102" s="655">
        <v>8</v>
      </c>
      <c r="Z102" s="656"/>
      <c r="AA102" s="657"/>
      <c r="AB102" s="655">
        <v>9</v>
      </c>
      <c r="AC102" s="656"/>
      <c r="AD102" s="657"/>
      <c r="AE102" s="655">
        <v>10</v>
      </c>
      <c r="AF102" s="656"/>
      <c r="AG102" s="657"/>
      <c r="AH102" s="659" t="s">
        <v>125</v>
      </c>
      <c r="AI102" s="660"/>
      <c r="AJ102" s="109" t="s">
        <v>126</v>
      </c>
      <c r="AK102" s="110" t="s">
        <v>127</v>
      </c>
    </row>
    <row r="103" spans="1:37" ht="21">
      <c r="A103" s="633">
        <v>1</v>
      </c>
      <c r="B103" s="662">
        <v>31</v>
      </c>
      <c r="C103" s="136" t="str">
        <f>IF(B103="","",VLOOKUP(B103,'списки участников'!A:I,3,FALSE))</f>
        <v>Рожков Даниил</v>
      </c>
      <c r="D103" s="647"/>
      <c r="E103" s="647"/>
      <c r="F103" s="648"/>
      <c r="G103" s="630" t="s">
        <v>3</v>
      </c>
      <c r="H103" s="631"/>
      <c r="I103" s="632"/>
      <c r="J103" s="630" t="s">
        <v>3</v>
      </c>
      <c r="K103" s="631"/>
      <c r="L103" s="632"/>
      <c r="M103" s="630" t="s">
        <v>3</v>
      </c>
      <c r="N103" s="631"/>
      <c r="O103" s="632"/>
      <c r="P103" s="630" t="s">
        <v>1</v>
      </c>
      <c r="Q103" s="631"/>
      <c r="R103" s="632"/>
      <c r="S103" s="630"/>
      <c r="T103" s="631"/>
      <c r="U103" s="632"/>
      <c r="V103" s="630"/>
      <c r="W103" s="631"/>
      <c r="X103" s="632"/>
      <c r="Y103" s="630"/>
      <c r="Z103" s="631"/>
      <c r="AA103" s="632"/>
      <c r="AB103" s="630"/>
      <c r="AC103" s="631"/>
      <c r="AD103" s="632"/>
      <c r="AE103" s="630"/>
      <c r="AF103" s="631"/>
      <c r="AG103" s="632"/>
      <c r="AH103" s="638" t="s">
        <v>104</v>
      </c>
      <c r="AI103" s="639"/>
      <c r="AJ103" s="677"/>
      <c r="AK103" s="619" t="s">
        <v>3</v>
      </c>
    </row>
    <row r="104" spans="1:37" ht="21">
      <c r="A104" s="634"/>
      <c r="B104" s="663"/>
      <c r="C104" s="137" t="s">
        <v>140</v>
      </c>
      <c r="D104" s="624"/>
      <c r="E104" s="624"/>
      <c r="F104" s="625"/>
      <c r="G104" s="144"/>
      <c r="H104" s="146" t="s">
        <v>199</v>
      </c>
      <c r="I104" s="147"/>
      <c r="J104" s="144"/>
      <c r="K104" s="167" t="s">
        <v>224</v>
      </c>
      <c r="L104" s="147"/>
      <c r="M104" s="144"/>
      <c r="N104" s="146" t="s">
        <v>175</v>
      </c>
      <c r="O104" s="147"/>
      <c r="P104" s="144"/>
      <c r="Q104" s="146" t="s">
        <v>159</v>
      </c>
      <c r="R104" s="147"/>
      <c r="S104" s="144"/>
      <c r="T104" s="146" t="s">
        <v>128</v>
      </c>
      <c r="U104" s="147"/>
      <c r="V104" s="144"/>
      <c r="W104" s="146" t="s">
        <v>128</v>
      </c>
      <c r="X104" s="147"/>
      <c r="Y104" s="144"/>
      <c r="Z104" s="146" t="s">
        <v>128</v>
      </c>
      <c r="AA104" s="147"/>
      <c r="AB104" s="144"/>
      <c r="AC104" s="146" t="s">
        <v>128</v>
      </c>
      <c r="AD104" s="147"/>
      <c r="AE104" s="144"/>
      <c r="AF104" s="146" t="s">
        <v>128</v>
      </c>
      <c r="AG104" s="147"/>
      <c r="AH104" s="640"/>
      <c r="AI104" s="641"/>
      <c r="AJ104" s="678"/>
      <c r="AK104" s="619"/>
    </row>
    <row r="105" spans="1:37" ht="21">
      <c r="A105" s="633">
        <v>2</v>
      </c>
      <c r="B105" s="662">
        <v>33</v>
      </c>
      <c r="C105" s="136" t="str">
        <f>IF(B105="","",VLOOKUP(B105,'списки участников'!A:I,3,FALSE))</f>
        <v>Балобанов Владислав</v>
      </c>
      <c r="D105" s="651" t="s">
        <v>1</v>
      </c>
      <c r="E105" s="652"/>
      <c r="F105" s="653"/>
      <c r="G105" s="620"/>
      <c r="H105" s="621"/>
      <c r="I105" s="622"/>
      <c r="J105" s="630" t="s">
        <v>1</v>
      </c>
      <c r="K105" s="631"/>
      <c r="L105" s="632"/>
      <c r="M105" s="630" t="s">
        <v>3</v>
      </c>
      <c r="N105" s="631"/>
      <c r="O105" s="632"/>
      <c r="P105" s="630" t="s">
        <v>1</v>
      </c>
      <c r="Q105" s="631"/>
      <c r="R105" s="632"/>
      <c r="S105" s="630"/>
      <c r="T105" s="631"/>
      <c r="U105" s="632"/>
      <c r="V105" s="630"/>
      <c r="W105" s="631"/>
      <c r="X105" s="632"/>
      <c r="Y105" s="630"/>
      <c r="Z105" s="631"/>
      <c r="AA105" s="632"/>
      <c r="AB105" s="630"/>
      <c r="AC105" s="631"/>
      <c r="AD105" s="632"/>
      <c r="AE105" s="630"/>
      <c r="AF105" s="631"/>
      <c r="AG105" s="632"/>
      <c r="AH105" s="638" t="s">
        <v>9</v>
      </c>
      <c r="AI105" s="639"/>
      <c r="AJ105" s="677"/>
      <c r="AK105" s="619" t="s">
        <v>2</v>
      </c>
    </row>
    <row r="106" spans="1:37" ht="21">
      <c r="A106" s="634"/>
      <c r="B106" s="663"/>
      <c r="C106" s="137" t="s">
        <v>141</v>
      </c>
      <c r="D106" s="142" t="s">
        <v>128</v>
      </c>
      <c r="E106" s="148" t="s">
        <v>157</v>
      </c>
      <c r="F106" s="143" t="s">
        <v>128</v>
      </c>
      <c r="G106" s="623"/>
      <c r="H106" s="624"/>
      <c r="I106" s="625"/>
      <c r="J106" s="144"/>
      <c r="K106" s="146" t="s">
        <v>145</v>
      </c>
      <c r="L106" s="147"/>
      <c r="M106" s="144"/>
      <c r="N106" s="146" t="s">
        <v>152</v>
      </c>
      <c r="O106" s="147"/>
      <c r="P106" s="144"/>
      <c r="Q106" s="146" t="s">
        <v>145</v>
      </c>
      <c r="R106" s="147"/>
      <c r="S106" s="144"/>
      <c r="T106" s="146" t="s">
        <v>128</v>
      </c>
      <c r="U106" s="147"/>
      <c r="V106" s="144"/>
      <c r="W106" s="146" t="s">
        <v>128</v>
      </c>
      <c r="X106" s="147"/>
      <c r="Y106" s="144"/>
      <c r="Z106" s="146" t="s">
        <v>128</v>
      </c>
      <c r="AA106" s="147"/>
      <c r="AB106" s="144"/>
      <c r="AC106" s="146" t="s">
        <v>128</v>
      </c>
      <c r="AD106" s="147"/>
      <c r="AE106" s="144"/>
      <c r="AF106" s="146" t="s">
        <v>128</v>
      </c>
      <c r="AG106" s="147"/>
      <c r="AH106" s="640"/>
      <c r="AI106" s="641"/>
      <c r="AJ106" s="678"/>
      <c r="AK106" s="619"/>
    </row>
    <row r="107" spans="1:37" ht="21">
      <c r="A107" s="633">
        <v>3</v>
      </c>
      <c r="B107" s="662">
        <v>32</v>
      </c>
      <c r="C107" s="136" t="str">
        <f>IF(B107="","",VLOOKUP(B107,'списки участников'!A:I,3,FALSE))</f>
        <v>Яковлев Артем</v>
      </c>
      <c r="D107" s="651" t="s">
        <v>1</v>
      </c>
      <c r="E107" s="652"/>
      <c r="F107" s="653"/>
      <c r="G107" s="626" t="s">
        <v>3</v>
      </c>
      <c r="H107" s="627"/>
      <c r="I107" s="628"/>
      <c r="J107" s="620"/>
      <c r="K107" s="621"/>
      <c r="L107" s="622"/>
      <c r="M107" s="630" t="s">
        <v>3</v>
      </c>
      <c r="N107" s="631"/>
      <c r="O107" s="632"/>
      <c r="P107" s="630" t="s">
        <v>3</v>
      </c>
      <c r="Q107" s="631"/>
      <c r="R107" s="632"/>
      <c r="S107" s="630"/>
      <c r="T107" s="631"/>
      <c r="U107" s="632"/>
      <c r="V107" s="630"/>
      <c r="W107" s="631"/>
      <c r="X107" s="632"/>
      <c r="Y107" s="630"/>
      <c r="Z107" s="631"/>
      <c r="AA107" s="632"/>
      <c r="AB107" s="630"/>
      <c r="AC107" s="631"/>
      <c r="AD107" s="632"/>
      <c r="AE107" s="630"/>
      <c r="AF107" s="631"/>
      <c r="AG107" s="632"/>
      <c r="AH107" s="638" t="s">
        <v>104</v>
      </c>
      <c r="AI107" s="639"/>
      <c r="AJ107" s="642"/>
      <c r="AK107" s="619" t="s">
        <v>1</v>
      </c>
    </row>
    <row r="108" spans="1:37" ht="21">
      <c r="A108" s="634"/>
      <c r="B108" s="663"/>
      <c r="C108" s="137" t="s">
        <v>131</v>
      </c>
      <c r="D108" s="144" t="s">
        <v>128</v>
      </c>
      <c r="E108" s="146" t="s">
        <v>159</v>
      </c>
      <c r="F108" s="145" t="s">
        <v>128</v>
      </c>
      <c r="G108" s="151" t="s">
        <v>128</v>
      </c>
      <c r="H108" s="149" t="s">
        <v>213</v>
      </c>
      <c r="I108" s="152" t="s">
        <v>128</v>
      </c>
      <c r="J108" s="623"/>
      <c r="K108" s="624"/>
      <c r="L108" s="625"/>
      <c r="M108" s="144"/>
      <c r="N108" s="146" t="s">
        <v>201</v>
      </c>
      <c r="O108" s="147"/>
      <c r="P108" s="144"/>
      <c r="Q108" s="146" t="s">
        <v>169</v>
      </c>
      <c r="R108" s="147"/>
      <c r="S108" s="144"/>
      <c r="T108" s="146" t="s">
        <v>128</v>
      </c>
      <c r="U108" s="147"/>
      <c r="V108" s="144"/>
      <c r="W108" s="146" t="s">
        <v>128</v>
      </c>
      <c r="X108" s="147"/>
      <c r="Y108" s="144"/>
      <c r="Z108" s="146" t="s">
        <v>128</v>
      </c>
      <c r="AA108" s="147"/>
      <c r="AB108" s="144"/>
      <c r="AC108" s="146" t="s">
        <v>128</v>
      </c>
      <c r="AD108" s="147"/>
      <c r="AE108" s="144"/>
      <c r="AF108" s="146" t="s">
        <v>128</v>
      </c>
      <c r="AG108" s="147"/>
      <c r="AH108" s="640"/>
      <c r="AI108" s="641"/>
      <c r="AJ108" s="643"/>
      <c r="AK108" s="619"/>
    </row>
    <row r="109" spans="1:37" ht="21">
      <c r="A109" s="633">
        <v>4</v>
      </c>
      <c r="B109" s="662">
        <v>34</v>
      </c>
      <c r="C109" s="136" t="str">
        <f>IF(B109="","",VLOOKUP(B109,'списки участников'!A:I,3,FALSE))</f>
        <v>Беспалов Константин</v>
      </c>
      <c r="D109" s="630" t="s">
        <v>1</v>
      </c>
      <c r="E109" s="631"/>
      <c r="F109" s="632"/>
      <c r="G109" s="630" t="s">
        <v>1</v>
      </c>
      <c r="H109" s="631"/>
      <c r="I109" s="632"/>
      <c r="J109" s="630" t="s">
        <v>1</v>
      </c>
      <c r="K109" s="631"/>
      <c r="L109" s="632"/>
      <c r="M109" s="621"/>
      <c r="N109" s="621"/>
      <c r="O109" s="621"/>
      <c r="P109" s="630" t="s">
        <v>1</v>
      </c>
      <c r="Q109" s="631"/>
      <c r="R109" s="632"/>
      <c r="S109" s="630"/>
      <c r="T109" s="631"/>
      <c r="U109" s="632"/>
      <c r="V109" s="630"/>
      <c r="W109" s="631"/>
      <c r="X109" s="632"/>
      <c r="Y109" s="630"/>
      <c r="Z109" s="631"/>
      <c r="AA109" s="632"/>
      <c r="AB109" s="630"/>
      <c r="AC109" s="631"/>
      <c r="AD109" s="632"/>
      <c r="AE109" s="630"/>
      <c r="AF109" s="631"/>
      <c r="AG109" s="632"/>
      <c r="AH109" s="638" t="s">
        <v>2</v>
      </c>
      <c r="AI109" s="639"/>
      <c r="AJ109" s="642"/>
      <c r="AK109" s="619" t="s">
        <v>9</v>
      </c>
    </row>
    <row r="110" spans="1:37" ht="21">
      <c r="A110" s="634"/>
      <c r="B110" s="663"/>
      <c r="C110" s="137" t="s">
        <v>131</v>
      </c>
      <c r="D110" s="144" t="s">
        <v>128</v>
      </c>
      <c r="E110" s="146" t="s">
        <v>145</v>
      </c>
      <c r="F110" s="145" t="s">
        <v>128</v>
      </c>
      <c r="G110" s="144" t="s">
        <v>128</v>
      </c>
      <c r="H110" s="146" t="s">
        <v>145</v>
      </c>
      <c r="I110" s="145" t="s">
        <v>128</v>
      </c>
      <c r="J110" s="144" t="s">
        <v>128</v>
      </c>
      <c r="K110" s="146" t="s">
        <v>145</v>
      </c>
      <c r="L110" s="145" t="s">
        <v>128</v>
      </c>
      <c r="M110" s="680"/>
      <c r="N110" s="680"/>
      <c r="O110" s="680"/>
      <c r="P110" s="144"/>
      <c r="Q110" s="146" t="s">
        <v>145</v>
      </c>
      <c r="R110" s="147"/>
      <c r="S110" s="144"/>
      <c r="T110" s="146" t="s">
        <v>128</v>
      </c>
      <c r="U110" s="147"/>
      <c r="V110" s="144"/>
      <c r="W110" s="146" t="s">
        <v>128</v>
      </c>
      <c r="X110" s="147"/>
      <c r="Y110" s="144"/>
      <c r="Z110" s="146" t="s">
        <v>128</v>
      </c>
      <c r="AA110" s="147"/>
      <c r="AB110" s="144"/>
      <c r="AC110" s="146" t="s">
        <v>128</v>
      </c>
      <c r="AD110" s="147"/>
      <c r="AE110" s="144"/>
      <c r="AF110" s="146" t="s">
        <v>128</v>
      </c>
      <c r="AG110" s="147"/>
      <c r="AH110" s="640"/>
      <c r="AI110" s="641"/>
      <c r="AJ110" s="643"/>
      <c r="AK110" s="619"/>
    </row>
    <row r="111" spans="1:37" ht="21">
      <c r="A111" s="633">
        <v>5</v>
      </c>
      <c r="B111" s="662">
        <v>35</v>
      </c>
      <c r="C111" s="136" t="str">
        <f>IF(B111="","",VLOOKUP(B111,'списки участников'!A:I,3,FALSE))</f>
        <v>Бадалян Саргис</v>
      </c>
      <c r="D111" s="630" t="s">
        <v>3</v>
      </c>
      <c r="E111" s="631"/>
      <c r="F111" s="632"/>
      <c r="G111" s="630" t="s">
        <v>3</v>
      </c>
      <c r="H111" s="631"/>
      <c r="I111" s="632"/>
      <c r="J111" s="630" t="s">
        <v>1</v>
      </c>
      <c r="K111" s="631"/>
      <c r="L111" s="632"/>
      <c r="M111" s="630" t="s">
        <v>3</v>
      </c>
      <c r="N111" s="631"/>
      <c r="O111" s="632"/>
      <c r="P111" s="620"/>
      <c r="Q111" s="621"/>
      <c r="R111" s="622"/>
      <c r="S111" s="637"/>
      <c r="T111" s="627"/>
      <c r="U111" s="628"/>
      <c r="V111" s="626"/>
      <c r="W111" s="627"/>
      <c r="X111" s="628"/>
      <c r="Y111" s="626"/>
      <c r="Z111" s="627"/>
      <c r="AA111" s="628"/>
      <c r="AB111" s="626"/>
      <c r="AC111" s="627"/>
      <c r="AD111" s="628"/>
      <c r="AE111" s="626"/>
      <c r="AF111" s="627"/>
      <c r="AG111" s="628"/>
      <c r="AH111" s="638" t="s">
        <v>104</v>
      </c>
      <c r="AI111" s="639"/>
      <c r="AJ111" s="642"/>
      <c r="AK111" s="619" t="s">
        <v>6</v>
      </c>
    </row>
    <row r="112" spans="1:37" ht="21">
      <c r="A112" s="634"/>
      <c r="B112" s="663"/>
      <c r="C112" s="137" t="s">
        <v>137</v>
      </c>
      <c r="D112" s="144" t="s">
        <v>128</v>
      </c>
      <c r="E112" s="154" t="s">
        <v>160</v>
      </c>
      <c r="F112" s="145" t="s">
        <v>128</v>
      </c>
      <c r="G112" s="144" t="s">
        <v>128</v>
      </c>
      <c r="H112" s="146" t="s">
        <v>226</v>
      </c>
      <c r="I112" s="145" t="s">
        <v>128</v>
      </c>
      <c r="J112" s="144" t="s">
        <v>128</v>
      </c>
      <c r="K112" s="146" t="s">
        <v>157</v>
      </c>
      <c r="L112" s="145" t="s">
        <v>128</v>
      </c>
      <c r="M112" s="144" t="s">
        <v>128</v>
      </c>
      <c r="N112" s="146" t="s">
        <v>212</v>
      </c>
      <c r="O112" s="145" t="s">
        <v>128</v>
      </c>
      <c r="P112" s="623"/>
      <c r="Q112" s="624"/>
      <c r="R112" s="625"/>
      <c r="S112" s="141"/>
      <c r="T112" s="149" t="s">
        <v>128</v>
      </c>
      <c r="U112" s="150"/>
      <c r="V112" s="151"/>
      <c r="W112" s="149" t="s">
        <v>128</v>
      </c>
      <c r="X112" s="150"/>
      <c r="Y112" s="151"/>
      <c r="Z112" s="149" t="s">
        <v>128</v>
      </c>
      <c r="AA112" s="150"/>
      <c r="AB112" s="151"/>
      <c r="AC112" s="149" t="s">
        <v>128</v>
      </c>
      <c r="AD112" s="150"/>
      <c r="AE112" s="151"/>
      <c r="AF112" s="149" t="s">
        <v>128</v>
      </c>
      <c r="AG112" s="150"/>
      <c r="AH112" s="640"/>
      <c r="AI112" s="641"/>
      <c r="AJ112" s="643"/>
      <c r="AK112" s="619"/>
    </row>
    <row r="113" spans="1:37" ht="15">
      <c r="A113" s="116"/>
      <c r="B113" s="117"/>
      <c r="C113" s="118"/>
      <c r="D113" s="119"/>
      <c r="E113" s="120"/>
      <c r="F113" s="121"/>
      <c r="G113" s="119"/>
      <c r="H113" s="120"/>
      <c r="I113" s="121"/>
      <c r="J113" s="119"/>
      <c r="K113" s="120"/>
      <c r="L113" s="121"/>
      <c r="M113" s="119"/>
      <c r="N113" s="120"/>
      <c r="O113" s="121"/>
      <c r="P113" s="130"/>
      <c r="Q113" s="130"/>
      <c r="R113" s="130"/>
      <c r="S113" s="119"/>
      <c r="T113" s="120"/>
      <c r="U113" s="119"/>
      <c r="V113" s="119"/>
      <c r="W113" s="120"/>
      <c r="X113" s="119"/>
      <c r="Y113" s="119"/>
      <c r="Z113" s="120"/>
      <c r="AA113" s="119"/>
      <c r="AB113" s="119"/>
      <c r="AC113" s="120"/>
      <c r="AD113" s="119"/>
      <c r="AE113" s="119"/>
      <c r="AF113" s="120"/>
      <c r="AG113" s="119"/>
      <c r="AH113" s="122"/>
      <c r="AI113" s="122"/>
      <c r="AJ113" s="123"/>
      <c r="AK113" s="124"/>
    </row>
    <row r="114" spans="1:37" ht="15">
      <c r="A114" s="116"/>
      <c r="B114" s="117"/>
      <c r="C114" s="118"/>
      <c r="D114" s="119"/>
      <c r="E114" s="120"/>
      <c r="F114" s="121"/>
      <c r="G114" s="119"/>
      <c r="H114" s="120"/>
      <c r="I114" s="121"/>
      <c r="J114" s="119"/>
      <c r="K114" s="120"/>
      <c r="L114" s="121"/>
      <c r="M114" s="119"/>
      <c r="N114" s="120"/>
      <c r="O114" s="121"/>
      <c r="P114" s="130"/>
      <c r="Q114" s="130"/>
      <c r="R114" s="130"/>
      <c r="S114" s="119"/>
      <c r="T114" s="120"/>
      <c r="U114" s="119"/>
      <c r="V114" s="119"/>
      <c r="W114" s="120"/>
      <c r="X114" s="119"/>
      <c r="Y114" s="119"/>
      <c r="Z114" s="120"/>
      <c r="AA114" s="119"/>
      <c r="AB114" s="119"/>
      <c r="AC114" s="120"/>
      <c r="AD114" s="119"/>
      <c r="AE114" s="119"/>
      <c r="AF114" s="120"/>
      <c r="AG114" s="119"/>
      <c r="AH114" s="122"/>
      <c r="AI114" s="122"/>
      <c r="AJ114" s="123"/>
      <c r="AK114" s="124"/>
    </row>
    <row r="115" spans="3:16" ht="15.75">
      <c r="C115" s="112" t="s">
        <v>583</v>
      </c>
      <c r="D115" s="644" t="s">
        <v>54</v>
      </c>
      <c r="E115" s="644"/>
      <c r="F115" s="644"/>
      <c r="G115" s="644"/>
      <c r="H115" s="644"/>
      <c r="I115" s="644"/>
      <c r="J115" s="644"/>
      <c r="K115" s="644"/>
      <c r="L115" s="112"/>
      <c r="M115" s="112"/>
      <c r="N115" s="112"/>
      <c r="O115" s="112"/>
      <c r="P115" s="112"/>
    </row>
    <row r="119" spans="1:17" ht="15.75">
      <c r="A119" s="113" t="s">
        <v>588</v>
      </c>
      <c r="B119" s="113"/>
      <c r="C119" s="113"/>
      <c r="D119" s="113"/>
      <c r="E119" s="113"/>
      <c r="F119" s="113" t="s">
        <v>55</v>
      </c>
      <c r="G119" s="113"/>
      <c r="H119" s="113"/>
      <c r="I119" s="112"/>
      <c r="J119" s="112"/>
      <c r="K119" s="112"/>
      <c r="L119" s="112"/>
      <c r="N119" s="113"/>
      <c r="O119" s="113"/>
      <c r="P119" s="113"/>
      <c r="Q119" s="113"/>
    </row>
    <row r="120" spans="3:36" ht="23.25">
      <c r="C120" s="645" t="s">
        <v>133</v>
      </c>
      <c r="D120" s="645"/>
      <c r="E120" s="645"/>
      <c r="F120" s="645"/>
      <c r="G120" s="645"/>
      <c r="H120" s="645"/>
      <c r="I120" s="645"/>
      <c r="J120" s="645"/>
      <c r="K120" s="645"/>
      <c r="L120" s="645"/>
      <c r="M120" s="645"/>
      <c r="N120" s="645"/>
      <c r="O120" s="645"/>
      <c r="P120" s="645"/>
      <c r="Q120" s="645"/>
      <c r="R120" s="645"/>
      <c r="S120" s="645"/>
      <c r="T120" s="645"/>
      <c r="U120" s="645"/>
      <c r="V120" s="645"/>
      <c r="W120" s="645"/>
      <c r="X120" s="645"/>
      <c r="Y120" s="645"/>
      <c r="Z120" s="645"/>
      <c r="AA120" s="645"/>
      <c r="AB120" s="645"/>
      <c r="AC120" s="645"/>
      <c r="AD120" s="645"/>
      <c r="AE120" s="645"/>
      <c r="AF120" s="645"/>
      <c r="AG120" s="645"/>
      <c r="AH120" s="645"/>
      <c r="AI120" s="645"/>
      <c r="AJ120" s="645"/>
    </row>
    <row r="121" spans="3:36" ht="23.25">
      <c r="C121" s="108" t="s">
        <v>71</v>
      </c>
      <c r="D121" s="645" t="s">
        <v>582</v>
      </c>
      <c r="E121" s="645"/>
      <c r="F121" s="645"/>
      <c r="G121" s="645"/>
      <c r="H121" s="645"/>
      <c r="I121" s="645"/>
      <c r="J121" s="645"/>
      <c r="K121" s="645"/>
      <c r="L121" s="645"/>
      <c r="M121" s="645"/>
      <c r="N121" s="645"/>
      <c r="O121" s="645"/>
      <c r="P121" s="645"/>
      <c r="Q121" s="645"/>
      <c r="R121" s="645"/>
      <c r="S121" s="645"/>
      <c r="T121" s="645"/>
      <c r="U121" s="645"/>
      <c r="V121" s="645"/>
      <c r="W121" s="645"/>
      <c r="X121" s="645"/>
      <c r="Y121" s="645"/>
      <c r="Z121" s="645"/>
      <c r="AA121" s="645"/>
      <c r="AB121" s="658" t="s">
        <v>52</v>
      </c>
      <c r="AC121" s="658"/>
      <c r="AD121" s="658"/>
      <c r="AE121" s="658"/>
      <c r="AF121" s="658"/>
      <c r="AG121" s="658"/>
      <c r="AH121" s="658"/>
      <c r="AI121" s="658"/>
      <c r="AJ121" s="658"/>
    </row>
    <row r="122" spans="3:36" ht="23.25">
      <c r="C122" s="108"/>
      <c r="D122" s="127"/>
      <c r="E122" s="127"/>
      <c r="F122" s="127"/>
      <c r="G122" s="127"/>
      <c r="H122" s="127"/>
      <c r="I122" s="127"/>
      <c r="J122" s="127"/>
      <c r="K122" s="127"/>
      <c r="L122" s="127"/>
      <c r="M122" s="127"/>
      <c r="N122" s="127"/>
      <c r="O122" s="127"/>
      <c r="P122" s="127"/>
      <c r="Q122" s="127"/>
      <c r="R122" s="127"/>
      <c r="S122" s="127"/>
      <c r="T122" s="127"/>
      <c r="U122" s="127"/>
      <c r="V122" s="127"/>
      <c r="W122" s="127"/>
      <c r="X122" s="127"/>
      <c r="Y122" s="127"/>
      <c r="Z122" s="127"/>
      <c r="AA122" s="127"/>
      <c r="AB122" s="115"/>
      <c r="AC122" s="115"/>
      <c r="AD122" s="115"/>
      <c r="AE122" s="115"/>
      <c r="AF122" s="115"/>
      <c r="AG122" s="115"/>
      <c r="AH122" s="115"/>
      <c r="AI122" s="115"/>
      <c r="AJ122" s="115"/>
    </row>
    <row r="123" spans="1:37" ht="26.25">
      <c r="A123" s="104"/>
      <c r="B123" s="104"/>
      <c r="C123" s="131" t="s">
        <v>16</v>
      </c>
      <c r="D123" s="104"/>
      <c r="E123" s="104"/>
      <c r="F123" s="104"/>
      <c r="G123" s="654" t="s">
        <v>22</v>
      </c>
      <c r="H123" s="654"/>
      <c r="I123" s="654"/>
      <c r="J123" s="654"/>
      <c r="K123" s="654"/>
      <c r="L123" s="654"/>
      <c r="M123" s="654"/>
      <c r="N123" s="654"/>
      <c r="O123" s="654"/>
      <c r="P123" s="654"/>
      <c r="Q123" s="654"/>
      <c r="R123" s="654"/>
      <c r="S123" s="654"/>
      <c r="T123" s="654"/>
      <c r="U123" s="654"/>
      <c r="V123" s="654"/>
      <c r="W123" s="654"/>
      <c r="X123" s="654"/>
      <c r="Y123" s="654"/>
      <c r="Z123" s="654"/>
      <c r="AA123" s="654"/>
      <c r="AB123" s="104"/>
      <c r="AC123" s="104"/>
      <c r="AD123" s="104"/>
      <c r="AE123" s="104"/>
      <c r="AF123" s="104"/>
      <c r="AG123" s="104"/>
      <c r="AH123" s="104"/>
      <c r="AI123" s="104"/>
      <c r="AJ123" s="104"/>
      <c r="AK123" s="104"/>
    </row>
    <row r="124" spans="1:37" ht="26.25">
      <c r="A124" s="104"/>
      <c r="B124" s="104"/>
      <c r="C124" s="131"/>
      <c r="D124" s="104"/>
      <c r="E124" s="104"/>
      <c r="F124" s="104"/>
      <c r="G124" s="132"/>
      <c r="H124" s="132"/>
      <c r="I124" s="132"/>
      <c r="J124" s="132"/>
      <c r="K124" s="132"/>
      <c r="L124" s="132"/>
      <c r="M124" s="132"/>
      <c r="N124" s="132"/>
      <c r="O124" s="132"/>
      <c r="P124" s="132"/>
      <c r="Q124" s="132"/>
      <c r="R124" s="132"/>
      <c r="S124" s="132"/>
      <c r="T124" s="132"/>
      <c r="U124" s="132"/>
      <c r="V124" s="132"/>
      <c r="W124" s="132"/>
      <c r="X124" s="132"/>
      <c r="Y124" s="132"/>
      <c r="Z124" s="132"/>
      <c r="AA124" s="132"/>
      <c r="AB124" s="104"/>
      <c r="AC124" s="104"/>
      <c r="AD124" s="104"/>
      <c r="AE124" s="104"/>
      <c r="AF124" s="104"/>
      <c r="AG124" s="104"/>
      <c r="AH124" s="104"/>
      <c r="AI124" s="104"/>
      <c r="AJ124" s="104"/>
      <c r="AK124" s="104"/>
    </row>
    <row r="125" spans="1:37" ht="15">
      <c r="A125" s="105" t="s">
        <v>0</v>
      </c>
      <c r="B125" s="106"/>
      <c r="C125" s="107" t="s">
        <v>124</v>
      </c>
      <c r="D125" s="655">
        <v>1</v>
      </c>
      <c r="E125" s="656"/>
      <c r="F125" s="657"/>
      <c r="G125" s="655">
        <v>2</v>
      </c>
      <c r="H125" s="656"/>
      <c r="I125" s="657"/>
      <c r="J125" s="655">
        <v>3</v>
      </c>
      <c r="K125" s="656"/>
      <c r="L125" s="657"/>
      <c r="M125" s="655">
        <v>4</v>
      </c>
      <c r="N125" s="656"/>
      <c r="O125" s="657"/>
      <c r="P125" s="655">
        <v>5</v>
      </c>
      <c r="Q125" s="656"/>
      <c r="R125" s="657"/>
      <c r="S125" s="655">
        <v>6</v>
      </c>
      <c r="T125" s="656"/>
      <c r="U125" s="657"/>
      <c r="V125" s="655">
        <v>7</v>
      </c>
      <c r="W125" s="656"/>
      <c r="X125" s="657"/>
      <c r="Y125" s="655">
        <v>8</v>
      </c>
      <c r="Z125" s="656"/>
      <c r="AA125" s="657"/>
      <c r="AB125" s="655">
        <v>9</v>
      </c>
      <c r="AC125" s="656"/>
      <c r="AD125" s="657"/>
      <c r="AE125" s="655">
        <v>10</v>
      </c>
      <c r="AF125" s="656"/>
      <c r="AG125" s="657"/>
      <c r="AH125" s="659" t="s">
        <v>125</v>
      </c>
      <c r="AI125" s="660"/>
      <c r="AJ125" s="109" t="s">
        <v>126</v>
      </c>
      <c r="AK125" s="110" t="s">
        <v>127</v>
      </c>
    </row>
    <row r="126" spans="1:37" ht="21">
      <c r="A126" s="633">
        <v>1</v>
      </c>
      <c r="B126" s="649">
        <v>41</v>
      </c>
      <c r="C126" s="136" t="str">
        <f>IF(B126="","",VLOOKUP(B126,'списки участников'!A:I,3,FALSE))</f>
        <v>Карпов Иван</v>
      </c>
      <c r="D126" s="647"/>
      <c r="E126" s="647"/>
      <c r="F126" s="648"/>
      <c r="G126" s="630" t="s">
        <v>3</v>
      </c>
      <c r="H126" s="631"/>
      <c r="I126" s="632"/>
      <c r="J126" s="630" t="s">
        <v>3</v>
      </c>
      <c r="K126" s="631"/>
      <c r="L126" s="632"/>
      <c r="M126" s="630" t="s">
        <v>3</v>
      </c>
      <c r="N126" s="631"/>
      <c r="O126" s="632"/>
      <c r="P126" s="630" t="s">
        <v>3</v>
      </c>
      <c r="Q126" s="631"/>
      <c r="R126" s="632"/>
      <c r="S126" s="630" t="s">
        <v>3</v>
      </c>
      <c r="T126" s="631"/>
      <c r="U126" s="632"/>
      <c r="V126" s="630">
        <v>2</v>
      </c>
      <c r="W126" s="631"/>
      <c r="X126" s="632"/>
      <c r="Y126" s="630" t="s">
        <v>3</v>
      </c>
      <c r="Z126" s="631"/>
      <c r="AA126" s="632"/>
      <c r="AB126" s="630" t="s">
        <v>3</v>
      </c>
      <c r="AC126" s="631"/>
      <c r="AD126" s="632"/>
      <c r="AE126" s="630" t="s">
        <v>3</v>
      </c>
      <c r="AF126" s="631"/>
      <c r="AG126" s="632"/>
      <c r="AH126" s="638" t="s">
        <v>315</v>
      </c>
      <c r="AI126" s="639"/>
      <c r="AJ126" s="677"/>
      <c r="AK126" s="619" t="s">
        <v>1</v>
      </c>
    </row>
    <row r="127" spans="1:37" ht="21">
      <c r="A127" s="634"/>
      <c r="B127" s="650"/>
      <c r="C127" s="137" t="s">
        <v>129</v>
      </c>
      <c r="D127" s="624"/>
      <c r="E127" s="624"/>
      <c r="F127" s="625"/>
      <c r="G127" s="144"/>
      <c r="H127" s="146" t="s">
        <v>229</v>
      </c>
      <c r="I127" s="147"/>
      <c r="J127" s="144"/>
      <c r="K127" s="154" t="s">
        <v>236</v>
      </c>
      <c r="L127" s="147"/>
      <c r="M127" s="144"/>
      <c r="N127" s="146" t="s">
        <v>197</v>
      </c>
      <c r="O127" s="147"/>
      <c r="P127" s="144"/>
      <c r="Q127" s="146" t="s">
        <v>227</v>
      </c>
      <c r="R127" s="147"/>
      <c r="S127" s="144"/>
      <c r="T127" s="167" t="s">
        <v>172</v>
      </c>
      <c r="U127" s="147"/>
      <c r="V127" s="144"/>
      <c r="W127" s="146" t="s">
        <v>148</v>
      </c>
      <c r="X127" s="147"/>
      <c r="Y127" s="144"/>
      <c r="Z127" s="146" t="s">
        <v>293</v>
      </c>
      <c r="AA127" s="147"/>
      <c r="AB127" s="144"/>
      <c r="AC127" s="146" t="s">
        <v>294</v>
      </c>
      <c r="AD127" s="147"/>
      <c r="AE127" s="144"/>
      <c r="AF127" s="146" t="s">
        <v>295</v>
      </c>
      <c r="AG127" s="147"/>
      <c r="AH127" s="640"/>
      <c r="AI127" s="641"/>
      <c r="AJ127" s="678"/>
      <c r="AK127" s="619"/>
    </row>
    <row r="128" spans="1:37" ht="21">
      <c r="A128" s="633">
        <v>2</v>
      </c>
      <c r="B128" s="649">
        <v>45</v>
      </c>
      <c r="C128" s="136" t="str">
        <f>IF(B128="","",VLOOKUP(B128,'списки участников'!A:I,3,FALSE))</f>
        <v>Перевозчиков Никита</v>
      </c>
      <c r="D128" s="651" t="s">
        <v>1</v>
      </c>
      <c r="E128" s="652"/>
      <c r="F128" s="653"/>
      <c r="G128" s="620"/>
      <c r="H128" s="621"/>
      <c r="I128" s="622"/>
      <c r="J128" s="630" t="s">
        <v>1</v>
      </c>
      <c r="K128" s="631"/>
      <c r="L128" s="632"/>
      <c r="M128" s="630" t="s">
        <v>3</v>
      </c>
      <c r="N128" s="631"/>
      <c r="O128" s="632"/>
      <c r="P128" s="630" t="s">
        <v>1</v>
      </c>
      <c r="Q128" s="631"/>
      <c r="R128" s="632"/>
      <c r="S128" s="630" t="s">
        <v>1</v>
      </c>
      <c r="T128" s="631"/>
      <c r="U128" s="632"/>
      <c r="V128" s="630" t="s">
        <v>3</v>
      </c>
      <c r="W128" s="631"/>
      <c r="X128" s="632"/>
      <c r="Y128" s="630" t="s">
        <v>3</v>
      </c>
      <c r="Z128" s="631"/>
      <c r="AA128" s="632"/>
      <c r="AB128" s="630" t="s">
        <v>3</v>
      </c>
      <c r="AC128" s="631"/>
      <c r="AD128" s="632"/>
      <c r="AE128" s="630" t="s">
        <v>3</v>
      </c>
      <c r="AF128" s="631"/>
      <c r="AG128" s="632"/>
      <c r="AH128" s="638" t="s">
        <v>242</v>
      </c>
      <c r="AI128" s="639"/>
      <c r="AJ128" s="677"/>
      <c r="AK128" s="619" t="s">
        <v>9</v>
      </c>
    </row>
    <row r="129" spans="1:37" ht="21">
      <c r="A129" s="634"/>
      <c r="B129" s="650"/>
      <c r="C129" s="137" t="s">
        <v>141</v>
      </c>
      <c r="D129" s="142" t="s">
        <v>128</v>
      </c>
      <c r="E129" s="148" t="s">
        <v>157</v>
      </c>
      <c r="F129" s="143" t="s">
        <v>128</v>
      </c>
      <c r="G129" s="623"/>
      <c r="H129" s="624"/>
      <c r="I129" s="625"/>
      <c r="J129" s="144"/>
      <c r="K129" s="146" t="s">
        <v>157</v>
      </c>
      <c r="L129" s="147"/>
      <c r="M129" s="144"/>
      <c r="N129" s="146" t="s">
        <v>235</v>
      </c>
      <c r="O129" s="147"/>
      <c r="P129" s="144"/>
      <c r="Q129" s="146" t="s">
        <v>145</v>
      </c>
      <c r="R129" s="147"/>
      <c r="S129" s="144"/>
      <c r="T129" s="146" t="s">
        <v>145</v>
      </c>
      <c r="U129" s="147"/>
      <c r="V129" s="144"/>
      <c r="W129" s="146" t="s">
        <v>215</v>
      </c>
      <c r="X129" s="147"/>
      <c r="Y129" s="144"/>
      <c r="Z129" s="146" t="s">
        <v>296</v>
      </c>
      <c r="AA129" s="147"/>
      <c r="AB129" s="144"/>
      <c r="AC129" s="146" t="s">
        <v>297</v>
      </c>
      <c r="AD129" s="147"/>
      <c r="AE129" s="144"/>
      <c r="AF129" s="146" t="s">
        <v>298</v>
      </c>
      <c r="AG129" s="147"/>
      <c r="AH129" s="640"/>
      <c r="AI129" s="641"/>
      <c r="AJ129" s="678"/>
      <c r="AK129" s="619"/>
    </row>
    <row r="130" spans="1:37" ht="21">
      <c r="A130" s="633">
        <v>3</v>
      </c>
      <c r="B130" s="649">
        <v>42</v>
      </c>
      <c r="C130" s="136" t="str">
        <f>IF(B130="","",VLOOKUP(B130,'списки участников'!A:I,3,FALSE))</f>
        <v>Емельянов Александр</v>
      </c>
      <c r="D130" s="651" t="s">
        <v>1</v>
      </c>
      <c r="E130" s="652"/>
      <c r="F130" s="653"/>
      <c r="G130" s="630" t="s">
        <v>3</v>
      </c>
      <c r="H130" s="631"/>
      <c r="I130" s="632"/>
      <c r="J130" s="620"/>
      <c r="K130" s="621"/>
      <c r="L130" s="622"/>
      <c r="M130" s="630" t="s">
        <v>3</v>
      </c>
      <c r="N130" s="631"/>
      <c r="O130" s="632"/>
      <c r="P130" s="630" t="s">
        <v>3</v>
      </c>
      <c r="Q130" s="631"/>
      <c r="R130" s="632"/>
      <c r="S130" s="630" t="s">
        <v>3</v>
      </c>
      <c r="T130" s="631"/>
      <c r="U130" s="632"/>
      <c r="V130" s="630" t="s">
        <v>3</v>
      </c>
      <c r="W130" s="631"/>
      <c r="X130" s="632"/>
      <c r="Y130" s="630" t="s">
        <v>3</v>
      </c>
      <c r="Z130" s="631"/>
      <c r="AA130" s="632"/>
      <c r="AB130" s="630" t="s">
        <v>3</v>
      </c>
      <c r="AC130" s="631"/>
      <c r="AD130" s="632"/>
      <c r="AE130" s="630" t="s">
        <v>3</v>
      </c>
      <c r="AF130" s="631"/>
      <c r="AG130" s="632"/>
      <c r="AH130" s="638" t="s">
        <v>316</v>
      </c>
      <c r="AI130" s="639"/>
      <c r="AJ130" s="642"/>
      <c r="AK130" s="619" t="s">
        <v>3</v>
      </c>
    </row>
    <row r="131" spans="1:37" ht="21">
      <c r="A131" s="634"/>
      <c r="B131" s="679"/>
      <c r="C131" s="137" t="s">
        <v>130</v>
      </c>
      <c r="D131" s="144" t="s">
        <v>128</v>
      </c>
      <c r="E131" s="146" t="s">
        <v>159</v>
      </c>
      <c r="F131" s="145" t="s">
        <v>128</v>
      </c>
      <c r="G131" s="144" t="s">
        <v>128</v>
      </c>
      <c r="H131" s="146" t="s">
        <v>196</v>
      </c>
      <c r="I131" s="145" t="s">
        <v>128</v>
      </c>
      <c r="J131" s="623"/>
      <c r="K131" s="624"/>
      <c r="L131" s="625"/>
      <c r="M131" s="144"/>
      <c r="N131" s="146" t="s">
        <v>230</v>
      </c>
      <c r="O131" s="147"/>
      <c r="P131" s="144"/>
      <c r="Q131" s="146" t="s">
        <v>154</v>
      </c>
      <c r="R131" s="147"/>
      <c r="S131" s="144"/>
      <c r="T131" s="146" t="s">
        <v>207</v>
      </c>
      <c r="U131" s="147"/>
      <c r="V131" s="144"/>
      <c r="W131" s="146" t="s">
        <v>161</v>
      </c>
      <c r="X131" s="147"/>
      <c r="Y131" s="144"/>
      <c r="Z131" s="146" t="s">
        <v>299</v>
      </c>
      <c r="AA131" s="147"/>
      <c r="AB131" s="144"/>
      <c r="AC131" s="146" t="s">
        <v>300</v>
      </c>
      <c r="AD131" s="147"/>
      <c r="AE131" s="144"/>
      <c r="AF131" s="146" t="s">
        <v>301</v>
      </c>
      <c r="AG131" s="147"/>
      <c r="AH131" s="640"/>
      <c r="AI131" s="641"/>
      <c r="AJ131" s="643"/>
      <c r="AK131" s="619"/>
    </row>
    <row r="132" spans="1:37" ht="21">
      <c r="A132" s="633">
        <v>4</v>
      </c>
      <c r="B132" s="649">
        <v>44</v>
      </c>
      <c r="C132" s="136" t="str">
        <f>IF(B132="","",VLOOKUP(B132,'списки участников'!A:I,3,FALSE))</f>
        <v>Панкратов Александр</v>
      </c>
      <c r="D132" s="630" t="s">
        <v>1</v>
      </c>
      <c r="E132" s="631"/>
      <c r="F132" s="632"/>
      <c r="G132" s="630" t="s">
        <v>1</v>
      </c>
      <c r="H132" s="631"/>
      <c r="I132" s="632"/>
      <c r="J132" s="630" t="s">
        <v>1</v>
      </c>
      <c r="K132" s="631"/>
      <c r="L132" s="632"/>
      <c r="M132" s="621"/>
      <c r="N132" s="621"/>
      <c r="O132" s="621"/>
      <c r="P132" s="630" t="s">
        <v>1</v>
      </c>
      <c r="Q132" s="631"/>
      <c r="R132" s="632"/>
      <c r="S132" s="630" t="s">
        <v>1</v>
      </c>
      <c r="T132" s="631"/>
      <c r="U132" s="632"/>
      <c r="V132" s="630" t="s">
        <v>3</v>
      </c>
      <c r="W132" s="631"/>
      <c r="X132" s="632"/>
      <c r="Y132" s="630" t="s">
        <v>3</v>
      </c>
      <c r="Z132" s="631"/>
      <c r="AA132" s="632"/>
      <c r="AB132" s="630" t="s">
        <v>3</v>
      </c>
      <c r="AC132" s="631"/>
      <c r="AD132" s="632"/>
      <c r="AE132" s="630" t="s">
        <v>3</v>
      </c>
      <c r="AF132" s="631"/>
      <c r="AG132" s="632"/>
      <c r="AH132" s="638" t="s">
        <v>243</v>
      </c>
      <c r="AI132" s="639"/>
      <c r="AJ132" s="642"/>
      <c r="AK132" s="619" t="s">
        <v>8</v>
      </c>
    </row>
    <row r="133" spans="1:37" ht="21">
      <c r="A133" s="634"/>
      <c r="B133" s="679"/>
      <c r="C133" s="137" t="s">
        <v>135</v>
      </c>
      <c r="D133" s="144" t="s">
        <v>128</v>
      </c>
      <c r="E133" s="146" t="s">
        <v>157</v>
      </c>
      <c r="F133" s="145" t="s">
        <v>128</v>
      </c>
      <c r="G133" s="144" t="s">
        <v>128</v>
      </c>
      <c r="H133" s="146" t="s">
        <v>157</v>
      </c>
      <c r="I133" s="145" t="s">
        <v>128</v>
      </c>
      <c r="J133" s="144" t="s">
        <v>128</v>
      </c>
      <c r="K133" s="146" t="s">
        <v>145</v>
      </c>
      <c r="L133" s="145" t="s">
        <v>128</v>
      </c>
      <c r="M133" s="680"/>
      <c r="N133" s="680"/>
      <c r="O133" s="680"/>
      <c r="P133" s="144"/>
      <c r="Q133" s="146" t="s">
        <v>159</v>
      </c>
      <c r="R133" s="147"/>
      <c r="S133" s="144"/>
      <c r="T133" s="146" t="s">
        <v>145</v>
      </c>
      <c r="U133" s="147"/>
      <c r="V133" s="144"/>
      <c r="W133" s="146" t="s">
        <v>177</v>
      </c>
      <c r="X133" s="147"/>
      <c r="Y133" s="144"/>
      <c r="Z133" s="146" t="s">
        <v>222</v>
      </c>
      <c r="AA133" s="147"/>
      <c r="AB133" s="144"/>
      <c r="AC133" s="146" t="s">
        <v>302</v>
      </c>
      <c r="AD133" s="147"/>
      <c r="AE133" s="144"/>
      <c r="AF133" s="146" t="s">
        <v>303</v>
      </c>
      <c r="AG133" s="147"/>
      <c r="AH133" s="640"/>
      <c r="AI133" s="641"/>
      <c r="AJ133" s="643"/>
      <c r="AK133" s="619"/>
    </row>
    <row r="134" spans="1:37" ht="21">
      <c r="A134" s="633">
        <v>5</v>
      </c>
      <c r="B134" s="635">
        <v>43</v>
      </c>
      <c r="C134" s="136" t="str">
        <f>IF(B134="","",VLOOKUP(B134,'списки участников'!A:I,3,FALSE))</f>
        <v>Сухарников Никита</v>
      </c>
      <c r="D134" s="626" t="s">
        <v>1</v>
      </c>
      <c r="E134" s="627"/>
      <c r="F134" s="628"/>
      <c r="G134" s="626" t="s">
        <v>3</v>
      </c>
      <c r="H134" s="627"/>
      <c r="I134" s="628"/>
      <c r="J134" s="626" t="s">
        <v>1</v>
      </c>
      <c r="K134" s="627"/>
      <c r="L134" s="628"/>
      <c r="M134" s="626" t="s">
        <v>3</v>
      </c>
      <c r="N134" s="627"/>
      <c r="O134" s="629"/>
      <c r="P134" s="620"/>
      <c r="Q134" s="621"/>
      <c r="R134" s="622"/>
      <c r="S134" s="637" t="s">
        <v>1</v>
      </c>
      <c r="T134" s="627"/>
      <c r="U134" s="628"/>
      <c r="V134" s="626" t="s">
        <v>3</v>
      </c>
      <c r="W134" s="627"/>
      <c r="X134" s="628"/>
      <c r="Y134" s="626" t="s">
        <v>3</v>
      </c>
      <c r="Z134" s="627"/>
      <c r="AA134" s="628"/>
      <c r="AB134" s="626" t="s">
        <v>3</v>
      </c>
      <c r="AC134" s="627"/>
      <c r="AD134" s="628"/>
      <c r="AE134" s="626" t="s">
        <v>3</v>
      </c>
      <c r="AF134" s="627"/>
      <c r="AG134" s="628"/>
      <c r="AH134" s="638" t="s">
        <v>317</v>
      </c>
      <c r="AI134" s="639"/>
      <c r="AJ134" s="642"/>
      <c r="AK134" s="619" t="s">
        <v>2</v>
      </c>
    </row>
    <row r="135" spans="1:37" ht="21">
      <c r="A135" s="634"/>
      <c r="B135" s="636"/>
      <c r="C135" s="137" t="s">
        <v>135</v>
      </c>
      <c r="D135" s="151" t="s">
        <v>128</v>
      </c>
      <c r="E135" s="149" t="s">
        <v>157</v>
      </c>
      <c r="F135" s="152" t="s">
        <v>128</v>
      </c>
      <c r="G135" s="151" t="s">
        <v>128</v>
      </c>
      <c r="H135" s="149" t="s">
        <v>176</v>
      </c>
      <c r="I135" s="152" t="s">
        <v>128</v>
      </c>
      <c r="J135" s="151" t="s">
        <v>128</v>
      </c>
      <c r="K135" s="149" t="s">
        <v>145</v>
      </c>
      <c r="L135" s="152" t="s">
        <v>128</v>
      </c>
      <c r="M135" s="151" t="s">
        <v>128</v>
      </c>
      <c r="N135" s="176" t="s">
        <v>206</v>
      </c>
      <c r="O135" s="145" t="s">
        <v>128</v>
      </c>
      <c r="P135" s="623"/>
      <c r="Q135" s="624"/>
      <c r="R135" s="625"/>
      <c r="S135" s="141"/>
      <c r="T135" s="149" t="s">
        <v>145</v>
      </c>
      <c r="U135" s="150"/>
      <c r="V135" s="151"/>
      <c r="W135" s="149" t="s">
        <v>237</v>
      </c>
      <c r="X135" s="150"/>
      <c r="Y135" s="151"/>
      <c r="Z135" s="149" t="s">
        <v>304</v>
      </c>
      <c r="AA135" s="150"/>
      <c r="AB135" s="151"/>
      <c r="AC135" s="149" t="s">
        <v>153</v>
      </c>
      <c r="AD135" s="150"/>
      <c r="AE135" s="151"/>
      <c r="AF135" s="149" t="s">
        <v>305</v>
      </c>
      <c r="AG135" s="150"/>
      <c r="AH135" s="640"/>
      <c r="AI135" s="641"/>
      <c r="AJ135" s="643"/>
      <c r="AK135" s="619"/>
    </row>
    <row r="136" spans="1:37" ht="21">
      <c r="A136" s="633">
        <v>6</v>
      </c>
      <c r="B136" s="635">
        <v>46</v>
      </c>
      <c r="C136" s="136" t="str">
        <f>IF(B136="","",VLOOKUP(B136,'списки участников'!A:I,3,FALSE))</f>
        <v>Слащилин Алексей</v>
      </c>
      <c r="D136" s="630" t="s">
        <v>1</v>
      </c>
      <c r="E136" s="631"/>
      <c r="F136" s="632"/>
      <c r="G136" s="630" t="s">
        <v>3</v>
      </c>
      <c r="H136" s="631"/>
      <c r="I136" s="632"/>
      <c r="J136" s="630" t="s">
        <v>1</v>
      </c>
      <c r="K136" s="631"/>
      <c r="L136" s="632"/>
      <c r="M136" s="630" t="s">
        <v>3</v>
      </c>
      <c r="N136" s="631"/>
      <c r="O136" s="632"/>
      <c r="P136" s="630" t="s">
        <v>3</v>
      </c>
      <c r="Q136" s="631"/>
      <c r="R136" s="632"/>
      <c r="S136" s="620"/>
      <c r="T136" s="621"/>
      <c r="U136" s="622"/>
      <c r="V136" s="630" t="s">
        <v>3</v>
      </c>
      <c r="W136" s="631"/>
      <c r="X136" s="632"/>
      <c r="Y136" s="630" t="s">
        <v>3</v>
      </c>
      <c r="Z136" s="631"/>
      <c r="AA136" s="632"/>
      <c r="AB136" s="630" t="s">
        <v>3</v>
      </c>
      <c r="AC136" s="631"/>
      <c r="AD136" s="632"/>
      <c r="AE136" s="630" t="s">
        <v>3</v>
      </c>
      <c r="AF136" s="631"/>
      <c r="AG136" s="632"/>
      <c r="AH136" s="638" t="s">
        <v>318</v>
      </c>
      <c r="AI136" s="639"/>
      <c r="AJ136" s="642"/>
      <c r="AK136" s="619" t="s">
        <v>6</v>
      </c>
    </row>
    <row r="137" spans="1:37" ht="21">
      <c r="A137" s="634"/>
      <c r="B137" s="636"/>
      <c r="C137" s="137" t="s">
        <v>116</v>
      </c>
      <c r="D137" s="144" t="s">
        <v>128</v>
      </c>
      <c r="E137" s="146" t="s">
        <v>159</v>
      </c>
      <c r="F137" s="145" t="s">
        <v>128</v>
      </c>
      <c r="G137" s="144" t="s">
        <v>128</v>
      </c>
      <c r="H137" s="146" t="s">
        <v>153</v>
      </c>
      <c r="I137" s="145" t="s">
        <v>128</v>
      </c>
      <c r="J137" s="144" t="s">
        <v>128</v>
      </c>
      <c r="K137" s="146" t="s">
        <v>145</v>
      </c>
      <c r="L137" s="145" t="s">
        <v>128</v>
      </c>
      <c r="M137" s="144" t="s">
        <v>128</v>
      </c>
      <c r="N137" s="146" t="s">
        <v>163</v>
      </c>
      <c r="O137" s="145" t="s">
        <v>128</v>
      </c>
      <c r="P137" s="144" t="s">
        <v>128</v>
      </c>
      <c r="Q137" s="146" t="s">
        <v>234</v>
      </c>
      <c r="R137" s="145" t="s">
        <v>128</v>
      </c>
      <c r="S137" s="623"/>
      <c r="T137" s="624"/>
      <c r="U137" s="625"/>
      <c r="V137" s="144"/>
      <c r="W137" s="146" t="s">
        <v>200</v>
      </c>
      <c r="X137" s="147"/>
      <c r="Y137" s="144"/>
      <c r="Z137" s="146" t="s">
        <v>306</v>
      </c>
      <c r="AA137" s="147"/>
      <c r="AB137" s="144"/>
      <c r="AC137" s="146" t="s">
        <v>307</v>
      </c>
      <c r="AD137" s="147"/>
      <c r="AE137" s="144"/>
      <c r="AF137" s="146" t="s">
        <v>308</v>
      </c>
      <c r="AG137" s="147"/>
      <c r="AH137" s="640"/>
      <c r="AI137" s="641"/>
      <c r="AJ137" s="643"/>
      <c r="AK137" s="619"/>
    </row>
    <row r="138" spans="1:39" ht="21">
      <c r="A138" s="633">
        <v>7</v>
      </c>
      <c r="B138" s="635">
        <v>47</v>
      </c>
      <c r="C138" s="136" t="str">
        <f>IF(B138="","",VLOOKUP(B138,'списки участников'!A:I,3,FALSE))</f>
        <v>Строев Евгений</v>
      </c>
      <c r="D138" s="630">
        <v>1</v>
      </c>
      <c r="E138" s="631"/>
      <c r="F138" s="632"/>
      <c r="G138" s="630" t="s">
        <v>1</v>
      </c>
      <c r="H138" s="631"/>
      <c r="I138" s="632"/>
      <c r="J138" s="630" t="s">
        <v>1</v>
      </c>
      <c r="K138" s="631"/>
      <c r="L138" s="632"/>
      <c r="M138" s="630" t="s">
        <v>1</v>
      </c>
      <c r="N138" s="631"/>
      <c r="O138" s="632"/>
      <c r="P138" s="630" t="s">
        <v>1</v>
      </c>
      <c r="Q138" s="631"/>
      <c r="R138" s="632"/>
      <c r="S138" s="630" t="s">
        <v>1</v>
      </c>
      <c r="T138" s="631"/>
      <c r="U138" s="632"/>
      <c r="V138" s="646"/>
      <c r="W138" s="647"/>
      <c r="X138" s="648"/>
      <c r="Y138" s="637" t="s">
        <v>3</v>
      </c>
      <c r="Z138" s="627"/>
      <c r="AA138" s="628"/>
      <c r="AB138" s="626" t="s">
        <v>3</v>
      </c>
      <c r="AC138" s="627"/>
      <c r="AD138" s="628"/>
      <c r="AE138" s="626" t="s">
        <v>3</v>
      </c>
      <c r="AF138" s="627"/>
      <c r="AG138" s="628"/>
      <c r="AH138" s="638" t="s">
        <v>14</v>
      </c>
      <c r="AI138" s="639"/>
      <c r="AJ138" s="642"/>
      <c r="AK138" s="619" t="s">
        <v>104</v>
      </c>
      <c r="AM138" s="197"/>
    </row>
    <row r="139" spans="1:37" ht="21">
      <c r="A139" s="634"/>
      <c r="B139" s="636"/>
      <c r="C139" s="137" t="s">
        <v>136</v>
      </c>
      <c r="D139" s="144" t="s">
        <v>128</v>
      </c>
      <c r="E139" s="146" t="s">
        <v>145</v>
      </c>
      <c r="F139" s="145" t="s">
        <v>128</v>
      </c>
      <c r="G139" s="144" t="s">
        <v>128</v>
      </c>
      <c r="H139" s="146" t="s">
        <v>145</v>
      </c>
      <c r="I139" s="145" t="s">
        <v>128</v>
      </c>
      <c r="J139" s="144" t="s">
        <v>128</v>
      </c>
      <c r="K139" s="146" t="s">
        <v>145</v>
      </c>
      <c r="L139" s="145" t="s">
        <v>128</v>
      </c>
      <c r="M139" s="144" t="s">
        <v>128</v>
      </c>
      <c r="N139" s="146" t="s">
        <v>145</v>
      </c>
      <c r="O139" s="145" t="s">
        <v>128</v>
      </c>
      <c r="P139" s="144" t="s">
        <v>128</v>
      </c>
      <c r="Q139" s="146" t="s">
        <v>145</v>
      </c>
      <c r="R139" s="145" t="s">
        <v>128</v>
      </c>
      <c r="S139" s="144" t="s">
        <v>128</v>
      </c>
      <c r="T139" s="146" t="s">
        <v>145</v>
      </c>
      <c r="U139" s="145" t="s">
        <v>128</v>
      </c>
      <c r="V139" s="623"/>
      <c r="W139" s="624"/>
      <c r="X139" s="625"/>
      <c r="Y139" s="141"/>
      <c r="Z139" s="149" t="s">
        <v>309</v>
      </c>
      <c r="AA139" s="150"/>
      <c r="AB139" s="151"/>
      <c r="AC139" s="149" t="s">
        <v>310</v>
      </c>
      <c r="AD139" s="150"/>
      <c r="AE139" s="151"/>
      <c r="AF139" s="149" t="s">
        <v>311</v>
      </c>
      <c r="AG139" s="150"/>
      <c r="AH139" s="640"/>
      <c r="AI139" s="641"/>
      <c r="AJ139" s="643"/>
      <c r="AK139" s="619"/>
    </row>
    <row r="140" spans="1:37" ht="21">
      <c r="A140" s="633">
        <v>8</v>
      </c>
      <c r="B140" s="635">
        <v>48</v>
      </c>
      <c r="C140" s="136" t="str">
        <f>IF(B140="","",VLOOKUP(B140,'списки участников'!A:I,3,FALSE))</f>
        <v>Крантиков Сергей</v>
      </c>
      <c r="D140" s="626" t="s">
        <v>1</v>
      </c>
      <c r="E140" s="627"/>
      <c r="F140" s="628"/>
      <c r="G140" s="626" t="s">
        <v>1</v>
      </c>
      <c r="H140" s="627"/>
      <c r="I140" s="628"/>
      <c r="J140" s="626" t="s">
        <v>1</v>
      </c>
      <c r="K140" s="627"/>
      <c r="L140" s="628"/>
      <c r="M140" s="626" t="s">
        <v>1</v>
      </c>
      <c r="N140" s="627"/>
      <c r="O140" s="629"/>
      <c r="P140" s="186"/>
      <c r="Q140" s="191" t="s">
        <v>1</v>
      </c>
      <c r="R140" s="187"/>
      <c r="S140" s="637" t="s">
        <v>1</v>
      </c>
      <c r="T140" s="627"/>
      <c r="U140" s="628"/>
      <c r="V140" s="626" t="s">
        <v>1</v>
      </c>
      <c r="W140" s="627"/>
      <c r="X140" s="628"/>
      <c r="Y140" s="620" t="s">
        <v>128</v>
      </c>
      <c r="Z140" s="621"/>
      <c r="AA140" s="622"/>
      <c r="AB140" s="626" t="s">
        <v>1</v>
      </c>
      <c r="AC140" s="627"/>
      <c r="AD140" s="628"/>
      <c r="AE140" s="626" t="s">
        <v>1</v>
      </c>
      <c r="AF140" s="627"/>
      <c r="AG140" s="628"/>
      <c r="AH140" s="638" t="s">
        <v>238</v>
      </c>
      <c r="AI140" s="639"/>
      <c r="AJ140" s="642"/>
      <c r="AK140" s="619" t="s">
        <v>12</v>
      </c>
    </row>
    <row r="141" spans="1:37" ht="21">
      <c r="A141" s="634"/>
      <c r="B141" s="636"/>
      <c r="C141" s="137" t="s">
        <v>139</v>
      </c>
      <c r="D141" s="151"/>
      <c r="E141" s="149" t="s">
        <v>145</v>
      </c>
      <c r="F141" s="152"/>
      <c r="G141" s="151"/>
      <c r="H141" s="149" t="s">
        <v>145</v>
      </c>
      <c r="I141" s="152"/>
      <c r="J141" s="151"/>
      <c r="K141" s="149" t="s">
        <v>157</v>
      </c>
      <c r="L141" s="152"/>
      <c r="M141" s="151"/>
      <c r="N141" s="149" t="s">
        <v>145</v>
      </c>
      <c r="O141" s="145"/>
      <c r="P141" s="170"/>
      <c r="Q141" s="192" t="s">
        <v>145</v>
      </c>
      <c r="R141" s="171"/>
      <c r="S141" s="141"/>
      <c r="T141" s="149" t="s">
        <v>145</v>
      </c>
      <c r="U141" s="150"/>
      <c r="V141" s="151"/>
      <c r="W141" s="149" t="s">
        <v>145</v>
      </c>
      <c r="X141" s="150"/>
      <c r="Y141" s="623"/>
      <c r="Z141" s="624"/>
      <c r="AA141" s="625"/>
      <c r="AB141" s="151"/>
      <c r="AC141" s="149" t="s">
        <v>159</v>
      </c>
      <c r="AD141" s="150"/>
      <c r="AE141" s="151"/>
      <c r="AF141" s="149" t="s">
        <v>159</v>
      </c>
      <c r="AG141" s="150"/>
      <c r="AH141" s="640"/>
      <c r="AI141" s="641"/>
      <c r="AJ141" s="643"/>
      <c r="AK141" s="619"/>
    </row>
    <row r="142" spans="1:37" ht="21">
      <c r="A142" s="633">
        <v>9</v>
      </c>
      <c r="B142" s="635">
        <v>49</v>
      </c>
      <c r="C142" s="136" t="str">
        <f>IF(B142="","",VLOOKUP(B142,'списки участников'!A:I,3,FALSE))</f>
        <v>Фомин Сергей</v>
      </c>
      <c r="D142" s="630" t="s">
        <v>1</v>
      </c>
      <c r="E142" s="631"/>
      <c r="F142" s="632"/>
      <c r="G142" s="630" t="s">
        <v>1</v>
      </c>
      <c r="H142" s="631"/>
      <c r="I142" s="632"/>
      <c r="J142" s="630" t="s">
        <v>1</v>
      </c>
      <c r="K142" s="631"/>
      <c r="L142" s="632"/>
      <c r="M142" s="630" t="s">
        <v>1</v>
      </c>
      <c r="N142" s="631"/>
      <c r="O142" s="632"/>
      <c r="P142" s="630" t="s">
        <v>1</v>
      </c>
      <c r="Q142" s="631"/>
      <c r="R142" s="632"/>
      <c r="S142" s="186"/>
      <c r="T142" s="191" t="s">
        <v>1</v>
      </c>
      <c r="U142" s="187"/>
      <c r="V142" s="630" t="s">
        <v>1</v>
      </c>
      <c r="W142" s="631"/>
      <c r="X142" s="632"/>
      <c r="Y142" s="630" t="s">
        <v>3</v>
      </c>
      <c r="Z142" s="631"/>
      <c r="AA142" s="632"/>
      <c r="AB142" s="620" t="s">
        <v>128</v>
      </c>
      <c r="AC142" s="621"/>
      <c r="AD142" s="622"/>
      <c r="AE142" s="630" t="s">
        <v>3</v>
      </c>
      <c r="AF142" s="631"/>
      <c r="AG142" s="632"/>
      <c r="AH142" s="638" t="s">
        <v>13</v>
      </c>
      <c r="AI142" s="639"/>
      <c r="AJ142" s="642"/>
      <c r="AK142" s="619" t="s">
        <v>105</v>
      </c>
    </row>
    <row r="143" spans="1:37" ht="21">
      <c r="A143" s="634"/>
      <c r="B143" s="636"/>
      <c r="C143" s="137" t="s">
        <v>139</v>
      </c>
      <c r="D143" s="144"/>
      <c r="E143" s="146" t="s">
        <v>145</v>
      </c>
      <c r="F143" s="145"/>
      <c r="G143" s="144"/>
      <c r="H143" s="146" t="s">
        <v>145</v>
      </c>
      <c r="I143" s="145"/>
      <c r="J143" s="144"/>
      <c r="K143" s="146" t="s">
        <v>145</v>
      </c>
      <c r="L143" s="145"/>
      <c r="M143" s="144"/>
      <c r="N143" s="146" t="s">
        <v>145</v>
      </c>
      <c r="O143" s="145"/>
      <c r="P143" s="144"/>
      <c r="Q143" s="146" t="s">
        <v>145</v>
      </c>
      <c r="R143" s="145"/>
      <c r="S143" s="170"/>
      <c r="T143" s="192" t="s">
        <v>145</v>
      </c>
      <c r="U143" s="171"/>
      <c r="V143" s="144"/>
      <c r="W143" s="146" t="s">
        <v>145</v>
      </c>
      <c r="X143" s="147"/>
      <c r="Y143" s="144"/>
      <c r="Z143" s="167" t="s">
        <v>312</v>
      </c>
      <c r="AA143" s="147"/>
      <c r="AB143" s="623"/>
      <c r="AC143" s="624"/>
      <c r="AD143" s="625"/>
      <c r="AE143" s="144"/>
      <c r="AF143" s="146" t="s">
        <v>314</v>
      </c>
      <c r="AG143" s="147"/>
      <c r="AH143" s="640"/>
      <c r="AI143" s="641"/>
      <c r="AJ143" s="643"/>
      <c r="AK143" s="619"/>
    </row>
    <row r="144" spans="1:37" ht="21">
      <c r="A144" s="633">
        <v>10</v>
      </c>
      <c r="B144" s="635">
        <v>50</v>
      </c>
      <c r="C144" s="136" t="str">
        <f>IF(B144="","",VLOOKUP(B144,'списки участников'!A:I,3,FALSE))</f>
        <v>Селезнев Андрей</v>
      </c>
      <c r="D144" s="630" t="s">
        <v>1</v>
      </c>
      <c r="E144" s="631"/>
      <c r="F144" s="632"/>
      <c r="G144" s="630" t="s">
        <v>1</v>
      </c>
      <c r="H144" s="631"/>
      <c r="I144" s="632"/>
      <c r="J144" s="630" t="s">
        <v>1</v>
      </c>
      <c r="K144" s="631"/>
      <c r="L144" s="632"/>
      <c r="M144" s="630" t="s">
        <v>1</v>
      </c>
      <c r="N144" s="631"/>
      <c r="O144" s="632"/>
      <c r="P144" s="630" t="s">
        <v>1</v>
      </c>
      <c r="Q144" s="631"/>
      <c r="R144" s="632"/>
      <c r="S144" s="630" t="s">
        <v>1</v>
      </c>
      <c r="T144" s="631"/>
      <c r="U144" s="632"/>
      <c r="V144" s="186"/>
      <c r="W144" s="191" t="s">
        <v>1</v>
      </c>
      <c r="X144" s="187"/>
      <c r="Y144" s="637" t="s">
        <v>3</v>
      </c>
      <c r="Z144" s="627"/>
      <c r="AA144" s="628"/>
      <c r="AB144" s="626" t="s">
        <v>1</v>
      </c>
      <c r="AC144" s="627"/>
      <c r="AD144" s="628"/>
      <c r="AE144" s="620" t="s">
        <v>128</v>
      </c>
      <c r="AF144" s="621"/>
      <c r="AG144" s="622"/>
      <c r="AH144" s="638" t="s">
        <v>12</v>
      </c>
      <c r="AI144" s="639"/>
      <c r="AJ144" s="642"/>
      <c r="AK144" s="619" t="s">
        <v>238</v>
      </c>
    </row>
    <row r="145" spans="1:37" ht="21">
      <c r="A145" s="634"/>
      <c r="B145" s="636"/>
      <c r="C145" s="137" t="s">
        <v>139</v>
      </c>
      <c r="D145" s="144"/>
      <c r="E145" s="146" t="s">
        <v>145</v>
      </c>
      <c r="F145" s="145"/>
      <c r="G145" s="144"/>
      <c r="H145" s="146" t="s">
        <v>145</v>
      </c>
      <c r="I145" s="145"/>
      <c r="J145" s="144"/>
      <c r="K145" s="146" t="s">
        <v>145</v>
      </c>
      <c r="L145" s="145"/>
      <c r="M145" s="144"/>
      <c r="N145" s="146" t="s">
        <v>145</v>
      </c>
      <c r="O145" s="145"/>
      <c r="P145" s="144"/>
      <c r="Q145" s="146" t="s">
        <v>145</v>
      </c>
      <c r="R145" s="145"/>
      <c r="S145" s="144"/>
      <c r="T145" s="146" t="s">
        <v>145</v>
      </c>
      <c r="U145" s="145"/>
      <c r="V145" s="170"/>
      <c r="W145" s="192" t="s">
        <v>145</v>
      </c>
      <c r="X145" s="171"/>
      <c r="Y145" s="141"/>
      <c r="Z145" s="149" t="s">
        <v>313</v>
      </c>
      <c r="AA145" s="150"/>
      <c r="AB145" s="151"/>
      <c r="AC145" s="149" t="s">
        <v>145</v>
      </c>
      <c r="AD145" s="150"/>
      <c r="AE145" s="623"/>
      <c r="AF145" s="624"/>
      <c r="AG145" s="625"/>
      <c r="AH145" s="640"/>
      <c r="AI145" s="641"/>
      <c r="AJ145" s="643"/>
      <c r="AK145" s="619"/>
    </row>
    <row r="146" spans="1:37" ht="15">
      <c r="A146" s="116"/>
      <c r="B146" s="165"/>
      <c r="C146" s="118"/>
      <c r="D146" s="119"/>
      <c r="E146" s="120"/>
      <c r="F146" s="121"/>
      <c r="G146" s="119"/>
      <c r="H146" s="120"/>
      <c r="I146" s="121"/>
      <c r="J146" s="119"/>
      <c r="K146" s="120"/>
      <c r="L146" s="121"/>
      <c r="M146" s="119"/>
      <c r="N146" s="120"/>
      <c r="O146" s="121"/>
      <c r="P146" s="119"/>
      <c r="Q146" s="120"/>
      <c r="R146" s="121"/>
      <c r="S146" s="119"/>
      <c r="T146" s="120"/>
      <c r="U146" s="121"/>
      <c r="V146" s="130"/>
      <c r="W146" s="130"/>
      <c r="X146" s="130"/>
      <c r="Y146" s="119"/>
      <c r="Z146" s="120"/>
      <c r="AA146" s="119"/>
      <c r="AB146" s="119"/>
      <c r="AC146" s="120"/>
      <c r="AD146" s="119"/>
      <c r="AE146" s="119"/>
      <c r="AF146" s="120"/>
      <c r="AG146" s="119"/>
      <c r="AH146" s="122"/>
      <c r="AI146" s="122"/>
      <c r="AJ146" s="123"/>
      <c r="AK146" s="124"/>
    </row>
    <row r="148" spans="3:16" ht="15.75">
      <c r="C148" s="112" t="s">
        <v>583</v>
      </c>
      <c r="D148" s="644" t="s">
        <v>54</v>
      </c>
      <c r="E148" s="644"/>
      <c r="F148" s="644"/>
      <c r="G148" s="644"/>
      <c r="H148" s="644"/>
      <c r="I148" s="644"/>
      <c r="J148" s="644"/>
      <c r="K148" s="644"/>
      <c r="L148" s="112"/>
      <c r="M148" s="112"/>
      <c r="N148" s="112"/>
      <c r="O148" s="112"/>
      <c r="P148" s="112"/>
    </row>
    <row r="152" spans="1:17" ht="15.75">
      <c r="A152" s="113" t="s">
        <v>588</v>
      </c>
      <c r="B152" s="113"/>
      <c r="C152" s="113"/>
      <c r="D152" s="113"/>
      <c r="E152" s="113"/>
      <c r="F152" s="113" t="s">
        <v>55</v>
      </c>
      <c r="G152" s="113"/>
      <c r="H152" s="113"/>
      <c r="I152" s="112"/>
      <c r="J152" s="112"/>
      <c r="K152" s="112"/>
      <c r="L152" s="112"/>
      <c r="N152" s="113"/>
      <c r="O152" s="113"/>
      <c r="P152" s="113"/>
      <c r="Q152" s="113"/>
    </row>
  </sheetData>
  <sheetProtection/>
  <mergeCells count="683">
    <mergeCell ref="Y18:AA18"/>
    <mergeCell ref="V18:X18"/>
    <mergeCell ref="V16:X16"/>
    <mergeCell ref="AJ26:AJ27"/>
    <mergeCell ref="AH24:AI25"/>
    <mergeCell ref="AJ24:AJ25"/>
    <mergeCell ref="V26:X26"/>
    <mergeCell ref="Y26:AA26"/>
    <mergeCell ref="AB20:AD20"/>
    <mergeCell ref="AE20:AG20"/>
    <mergeCell ref="M14:O15"/>
    <mergeCell ref="P16:R17"/>
    <mergeCell ref="S18:U19"/>
    <mergeCell ref="V20:X21"/>
    <mergeCell ref="Y22:AA23"/>
    <mergeCell ref="AK24:AK25"/>
    <mergeCell ref="AB22:AD22"/>
    <mergeCell ref="AE22:AG22"/>
    <mergeCell ref="AH22:AI23"/>
    <mergeCell ref="AJ22:AJ23"/>
    <mergeCell ref="AK26:AK27"/>
    <mergeCell ref="AE26:AG27"/>
    <mergeCell ref="S24:U24"/>
    <mergeCell ref="V24:X24"/>
    <mergeCell ref="Y24:AA24"/>
    <mergeCell ref="AE24:AG24"/>
    <mergeCell ref="AB24:AD25"/>
    <mergeCell ref="AB26:AD26"/>
    <mergeCell ref="AH26:AI27"/>
    <mergeCell ref="A26:A27"/>
    <mergeCell ref="B26:B27"/>
    <mergeCell ref="D26:F26"/>
    <mergeCell ref="G26:I26"/>
    <mergeCell ref="M26:O26"/>
    <mergeCell ref="P26:R26"/>
    <mergeCell ref="AK22:AK23"/>
    <mergeCell ref="A24:A25"/>
    <mergeCell ref="B24:B25"/>
    <mergeCell ref="D24:F24"/>
    <mergeCell ref="G24:I24"/>
    <mergeCell ref="P24:R24"/>
    <mergeCell ref="AK20:AK21"/>
    <mergeCell ref="A22:A23"/>
    <mergeCell ref="B22:B23"/>
    <mergeCell ref="D22:F22"/>
    <mergeCell ref="G22:I22"/>
    <mergeCell ref="M22:O22"/>
    <mergeCell ref="P22:R22"/>
    <mergeCell ref="S22:U22"/>
    <mergeCell ref="V22:X22"/>
    <mergeCell ref="Y20:AA20"/>
    <mergeCell ref="AH20:AI21"/>
    <mergeCell ref="AJ20:AJ21"/>
    <mergeCell ref="A20:A21"/>
    <mergeCell ref="B20:B21"/>
    <mergeCell ref="D20:F20"/>
    <mergeCell ref="G20:I20"/>
    <mergeCell ref="M20:O20"/>
    <mergeCell ref="AB18:AD18"/>
    <mergeCell ref="AE18:AG18"/>
    <mergeCell ref="AH18:AI19"/>
    <mergeCell ref="AJ18:AJ19"/>
    <mergeCell ref="AK18:AK19"/>
    <mergeCell ref="AK16:AK17"/>
    <mergeCell ref="A18:A19"/>
    <mergeCell ref="B18:B19"/>
    <mergeCell ref="D18:F18"/>
    <mergeCell ref="J18:L18"/>
    <mergeCell ref="M18:O18"/>
    <mergeCell ref="P18:R18"/>
    <mergeCell ref="Y16:AA16"/>
    <mergeCell ref="AB16:AD16"/>
    <mergeCell ref="AE16:AG16"/>
    <mergeCell ref="AH16:AI17"/>
    <mergeCell ref="AJ16:AJ17"/>
    <mergeCell ref="A16:A17"/>
    <mergeCell ref="B16:B17"/>
    <mergeCell ref="G16:I16"/>
    <mergeCell ref="J16:L16"/>
    <mergeCell ref="M16:O16"/>
    <mergeCell ref="AE128:AG128"/>
    <mergeCell ref="AE130:AG130"/>
    <mergeCell ref="AE132:AG132"/>
    <mergeCell ref="AE134:AG134"/>
    <mergeCell ref="AE136:AG136"/>
    <mergeCell ref="AE138:AG138"/>
    <mergeCell ref="AE105:AG105"/>
    <mergeCell ref="AE107:AG107"/>
    <mergeCell ref="AE109:AG109"/>
    <mergeCell ref="AE111:AG111"/>
    <mergeCell ref="AE125:AG125"/>
    <mergeCell ref="AE126:AG126"/>
    <mergeCell ref="C120:AJ120"/>
    <mergeCell ref="D121:AA121"/>
    <mergeCell ref="AB121:AJ121"/>
    <mergeCell ref="D115:K115"/>
    <mergeCell ref="AE81:AG81"/>
    <mergeCell ref="AE83:AG83"/>
    <mergeCell ref="AE102:AG102"/>
    <mergeCell ref="AB98:AJ98"/>
    <mergeCell ref="AB102:AD102"/>
    <mergeCell ref="AH102:AI102"/>
    <mergeCell ref="AE48:AG48"/>
    <mergeCell ref="AE50:AG50"/>
    <mergeCell ref="AE52:AG52"/>
    <mergeCell ref="AE54:AG54"/>
    <mergeCell ref="AE68:AG68"/>
    <mergeCell ref="AE69:AG69"/>
    <mergeCell ref="C63:AJ63"/>
    <mergeCell ref="D64:AA64"/>
    <mergeCell ref="AB64:AJ64"/>
    <mergeCell ref="AH128:AI129"/>
    <mergeCell ref="AJ128:AJ129"/>
    <mergeCell ref="AK128:AK129"/>
    <mergeCell ref="Y138:AA138"/>
    <mergeCell ref="AE7:AG7"/>
    <mergeCell ref="AE8:AG8"/>
    <mergeCell ref="AE10:AG10"/>
    <mergeCell ref="AE12:AG12"/>
    <mergeCell ref="AE14:AG14"/>
    <mergeCell ref="AE43:AG43"/>
    <mergeCell ref="AK136:AK137"/>
    <mergeCell ref="D148:K148"/>
    <mergeCell ref="M136:O136"/>
    <mergeCell ref="P136:R136"/>
    <mergeCell ref="AK134:AK135"/>
    <mergeCell ref="Y126:AA126"/>
    <mergeCell ref="AB126:AD126"/>
    <mergeCell ref="AH126:AI127"/>
    <mergeCell ref="AJ126:AJ127"/>
    <mergeCell ref="AK126:AK127"/>
    <mergeCell ref="S136:U137"/>
    <mergeCell ref="AB136:AD136"/>
    <mergeCell ref="V136:X136"/>
    <mergeCell ref="AH134:AI135"/>
    <mergeCell ref="AJ134:AJ135"/>
    <mergeCell ref="AH136:AI137"/>
    <mergeCell ref="AJ136:AJ137"/>
    <mergeCell ref="S134:U134"/>
    <mergeCell ref="V134:X134"/>
    <mergeCell ref="AJ132:AJ133"/>
    <mergeCell ref="P134:R135"/>
    <mergeCell ref="Y134:AA134"/>
    <mergeCell ref="A136:A137"/>
    <mergeCell ref="B136:B137"/>
    <mergeCell ref="D136:F136"/>
    <mergeCell ref="G136:I136"/>
    <mergeCell ref="J136:L136"/>
    <mergeCell ref="Y136:AA136"/>
    <mergeCell ref="AB134:AD134"/>
    <mergeCell ref="S132:U132"/>
    <mergeCell ref="Y132:AA132"/>
    <mergeCell ref="AB132:AD132"/>
    <mergeCell ref="AH132:AI133"/>
    <mergeCell ref="S130:U130"/>
    <mergeCell ref="M132:O133"/>
    <mergeCell ref="V132:X132"/>
    <mergeCell ref="M130:O130"/>
    <mergeCell ref="P130:R130"/>
    <mergeCell ref="V130:X130"/>
    <mergeCell ref="AK132:AK133"/>
    <mergeCell ref="A134:A135"/>
    <mergeCell ref="B134:B135"/>
    <mergeCell ref="D134:F134"/>
    <mergeCell ref="G134:I134"/>
    <mergeCell ref="J134:L134"/>
    <mergeCell ref="M134:O134"/>
    <mergeCell ref="A132:A133"/>
    <mergeCell ref="B132:B133"/>
    <mergeCell ref="D132:F132"/>
    <mergeCell ref="AB130:AD130"/>
    <mergeCell ref="A130:A131"/>
    <mergeCell ref="B130:B131"/>
    <mergeCell ref="D130:F130"/>
    <mergeCell ref="G130:I130"/>
    <mergeCell ref="J130:L131"/>
    <mergeCell ref="J132:L132"/>
    <mergeCell ref="P132:R132"/>
    <mergeCell ref="Y111:AA111"/>
    <mergeCell ref="AB111:AD111"/>
    <mergeCell ref="AH111:AI112"/>
    <mergeCell ref="V125:X125"/>
    <mergeCell ref="S126:U126"/>
    <mergeCell ref="V126:X126"/>
    <mergeCell ref="P128:R128"/>
    <mergeCell ref="Y130:AA130"/>
    <mergeCell ref="AJ111:AJ112"/>
    <mergeCell ref="AK111:AK112"/>
    <mergeCell ref="AH130:AI131"/>
    <mergeCell ref="AJ130:AJ131"/>
    <mergeCell ref="AK130:AK131"/>
    <mergeCell ref="Y128:AA128"/>
    <mergeCell ref="AB128:AD128"/>
    <mergeCell ref="Y125:AA125"/>
    <mergeCell ref="AB125:AD125"/>
    <mergeCell ref="AH125:AI125"/>
    <mergeCell ref="P111:R112"/>
    <mergeCell ref="S111:U111"/>
    <mergeCell ref="V111:X111"/>
    <mergeCell ref="S109:U109"/>
    <mergeCell ref="V109:X109"/>
    <mergeCell ref="Y109:AA109"/>
    <mergeCell ref="P109:R109"/>
    <mergeCell ref="A111:A112"/>
    <mergeCell ref="B111:B112"/>
    <mergeCell ref="D111:F111"/>
    <mergeCell ref="G111:I111"/>
    <mergeCell ref="J111:L111"/>
    <mergeCell ref="M111:O111"/>
    <mergeCell ref="V107:X107"/>
    <mergeCell ref="Y107:AA107"/>
    <mergeCell ref="AB107:AD107"/>
    <mergeCell ref="AK109:AK110"/>
    <mergeCell ref="AB109:AD109"/>
    <mergeCell ref="AH109:AI110"/>
    <mergeCell ref="AJ109:AJ110"/>
    <mergeCell ref="AJ107:AJ108"/>
    <mergeCell ref="AK107:AK108"/>
    <mergeCell ref="AB105:AD105"/>
    <mergeCell ref="AH105:AI106"/>
    <mergeCell ref="AJ105:AJ106"/>
    <mergeCell ref="A109:A110"/>
    <mergeCell ref="B109:B110"/>
    <mergeCell ref="D109:F109"/>
    <mergeCell ref="G109:I109"/>
    <mergeCell ref="J109:L109"/>
    <mergeCell ref="M109:O110"/>
    <mergeCell ref="S107:U107"/>
    <mergeCell ref="AK105:AK106"/>
    <mergeCell ref="A107:A108"/>
    <mergeCell ref="B107:B108"/>
    <mergeCell ref="D107:F107"/>
    <mergeCell ref="G107:I107"/>
    <mergeCell ref="J107:L108"/>
    <mergeCell ref="AH107:AI108"/>
    <mergeCell ref="M107:O107"/>
    <mergeCell ref="P107:R107"/>
    <mergeCell ref="Y105:AA105"/>
    <mergeCell ref="V103:X103"/>
    <mergeCell ref="Y103:AA103"/>
    <mergeCell ref="AB103:AD103"/>
    <mergeCell ref="AH103:AI104"/>
    <mergeCell ref="AJ103:AJ104"/>
    <mergeCell ref="AE103:AG103"/>
    <mergeCell ref="AK103:AK104"/>
    <mergeCell ref="A105:A106"/>
    <mergeCell ref="B105:B106"/>
    <mergeCell ref="D105:F105"/>
    <mergeCell ref="G105:I106"/>
    <mergeCell ref="J105:L105"/>
    <mergeCell ref="M105:O105"/>
    <mergeCell ref="P105:R105"/>
    <mergeCell ref="S105:U105"/>
    <mergeCell ref="V105:X105"/>
    <mergeCell ref="A103:A104"/>
    <mergeCell ref="B103:B104"/>
    <mergeCell ref="D103:F104"/>
    <mergeCell ref="G103:I103"/>
    <mergeCell ref="J103:L103"/>
    <mergeCell ref="M103:O103"/>
    <mergeCell ref="P103:R103"/>
    <mergeCell ref="S103:U103"/>
    <mergeCell ref="G100:AA100"/>
    <mergeCell ref="D102:F102"/>
    <mergeCell ref="G102:I102"/>
    <mergeCell ref="J102:L102"/>
    <mergeCell ref="M102:O102"/>
    <mergeCell ref="P102:R102"/>
    <mergeCell ref="S102:U102"/>
    <mergeCell ref="V102:X102"/>
    <mergeCell ref="Y102:AA102"/>
    <mergeCell ref="A81:A82"/>
    <mergeCell ref="B81:B82"/>
    <mergeCell ref="D81:F81"/>
    <mergeCell ref="G81:I81"/>
    <mergeCell ref="J81:L81"/>
    <mergeCell ref="V83:X83"/>
    <mergeCell ref="M83:O83"/>
    <mergeCell ref="P83:R83"/>
    <mergeCell ref="S83:U83"/>
    <mergeCell ref="AH83:AI84"/>
    <mergeCell ref="AJ83:AJ84"/>
    <mergeCell ref="AK83:AK84"/>
    <mergeCell ref="AJ81:AJ82"/>
    <mergeCell ref="AK81:AK82"/>
    <mergeCell ref="Y83:AA84"/>
    <mergeCell ref="AB83:AD83"/>
    <mergeCell ref="Y81:AA81"/>
    <mergeCell ref="AH81:AI82"/>
    <mergeCell ref="AB81:AD81"/>
    <mergeCell ref="A83:A84"/>
    <mergeCell ref="B83:B84"/>
    <mergeCell ref="D83:F83"/>
    <mergeCell ref="G83:I83"/>
    <mergeCell ref="J83:L83"/>
    <mergeCell ref="AK79:AK80"/>
    <mergeCell ref="M81:O81"/>
    <mergeCell ref="V79:X79"/>
    <mergeCell ref="Y79:AA79"/>
    <mergeCell ref="AB79:AD79"/>
    <mergeCell ref="AK77:AK78"/>
    <mergeCell ref="V77:X77"/>
    <mergeCell ref="Y77:AA77"/>
    <mergeCell ref="AB77:AD77"/>
    <mergeCell ref="AH77:AI78"/>
    <mergeCell ref="AH79:AI80"/>
    <mergeCell ref="AJ79:AJ80"/>
    <mergeCell ref="AE77:AG77"/>
    <mergeCell ref="AE79:AG79"/>
    <mergeCell ref="AJ77:AJ78"/>
    <mergeCell ref="J79:L79"/>
    <mergeCell ref="M79:O79"/>
    <mergeCell ref="P79:R79"/>
    <mergeCell ref="S79:U80"/>
    <mergeCell ref="S81:U81"/>
    <mergeCell ref="P81:R81"/>
    <mergeCell ref="V81:X82"/>
    <mergeCell ref="A75:A76"/>
    <mergeCell ref="B75:B76"/>
    <mergeCell ref="D75:F75"/>
    <mergeCell ref="G75:I75"/>
    <mergeCell ref="J75:L75"/>
    <mergeCell ref="G77:I77"/>
    <mergeCell ref="P77:R78"/>
    <mergeCell ref="S77:U77"/>
    <mergeCell ref="J77:L77"/>
    <mergeCell ref="M77:O77"/>
    <mergeCell ref="A73:A74"/>
    <mergeCell ref="B73:B74"/>
    <mergeCell ref="S75:U75"/>
    <mergeCell ref="P73:R73"/>
    <mergeCell ref="S73:U73"/>
    <mergeCell ref="M75:O76"/>
    <mergeCell ref="P75:R75"/>
    <mergeCell ref="D73:F73"/>
    <mergeCell ref="G73:I73"/>
    <mergeCell ref="AK75:AK76"/>
    <mergeCell ref="AJ73:AJ74"/>
    <mergeCell ref="AK73:AK74"/>
    <mergeCell ref="A79:A80"/>
    <mergeCell ref="B79:B80"/>
    <mergeCell ref="D79:F79"/>
    <mergeCell ref="G79:I79"/>
    <mergeCell ref="A77:A78"/>
    <mergeCell ref="B77:B78"/>
    <mergeCell ref="D77:F77"/>
    <mergeCell ref="V75:X75"/>
    <mergeCell ref="Y75:AA75"/>
    <mergeCell ref="AB75:AD75"/>
    <mergeCell ref="AH75:AI76"/>
    <mergeCell ref="AJ75:AJ76"/>
    <mergeCell ref="AH73:AI74"/>
    <mergeCell ref="AE75:AG75"/>
    <mergeCell ref="J73:L74"/>
    <mergeCell ref="M73:O73"/>
    <mergeCell ref="V71:X71"/>
    <mergeCell ref="Y71:AA71"/>
    <mergeCell ref="S71:U71"/>
    <mergeCell ref="V73:X73"/>
    <mergeCell ref="P71:R71"/>
    <mergeCell ref="P69:R69"/>
    <mergeCell ref="S69:U69"/>
    <mergeCell ref="V69:X69"/>
    <mergeCell ref="Y69:AA69"/>
    <mergeCell ref="AE71:AG71"/>
    <mergeCell ref="AB71:AD71"/>
    <mergeCell ref="AK71:AK72"/>
    <mergeCell ref="AJ69:AJ70"/>
    <mergeCell ref="AK69:AK70"/>
    <mergeCell ref="Y73:AA73"/>
    <mergeCell ref="AE73:AG73"/>
    <mergeCell ref="AB73:AD73"/>
    <mergeCell ref="AH71:AI72"/>
    <mergeCell ref="AJ71:AJ72"/>
    <mergeCell ref="A71:A72"/>
    <mergeCell ref="B71:B72"/>
    <mergeCell ref="D71:F71"/>
    <mergeCell ref="G71:I72"/>
    <mergeCell ref="J71:L71"/>
    <mergeCell ref="M71:O71"/>
    <mergeCell ref="AB68:AD68"/>
    <mergeCell ref="AH68:AI68"/>
    <mergeCell ref="A69:A70"/>
    <mergeCell ref="B69:B70"/>
    <mergeCell ref="D69:F70"/>
    <mergeCell ref="G69:I69"/>
    <mergeCell ref="J69:L69"/>
    <mergeCell ref="M69:O69"/>
    <mergeCell ref="AB69:AD69"/>
    <mergeCell ref="AH69:AI70"/>
    <mergeCell ref="G66:AA66"/>
    <mergeCell ref="D68:F68"/>
    <mergeCell ref="G68:I68"/>
    <mergeCell ref="J68:L68"/>
    <mergeCell ref="M68:O68"/>
    <mergeCell ref="P68:R68"/>
    <mergeCell ref="S68:U68"/>
    <mergeCell ref="V68:X68"/>
    <mergeCell ref="Y68:AA68"/>
    <mergeCell ref="AH54:AI55"/>
    <mergeCell ref="AJ54:AJ55"/>
    <mergeCell ref="AK54:AK55"/>
    <mergeCell ref="M54:O54"/>
    <mergeCell ref="P54:R54"/>
    <mergeCell ref="S54:U55"/>
    <mergeCell ref="V54:X54"/>
    <mergeCell ref="Y54:AA54"/>
    <mergeCell ref="AB54:AD54"/>
    <mergeCell ref="Y52:AA52"/>
    <mergeCell ref="AB52:AD52"/>
    <mergeCell ref="AH52:AI53"/>
    <mergeCell ref="AJ52:AJ53"/>
    <mergeCell ref="AK52:AK53"/>
    <mergeCell ref="A54:A55"/>
    <mergeCell ref="B54:B55"/>
    <mergeCell ref="D54:F54"/>
    <mergeCell ref="G54:I54"/>
    <mergeCell ref="J54:L54"/>
    <mergeCell ref="S48:U48"/>
    <mergeCell ref="V48:X48"/>
    <mergeCell ref="M52:O52"/>
    <mergeCell ref="P52:R53"/>
    <mergeCell ref="S52:U52"/>
    <mergeCell ref="V52:X52"/>
    <mergeCell ref="S50:U50"/>
    <mergeCell ref="V50:X50"/>
    <mergeCell ref="M50:O51"/>
    <mergeCell ref="P50:R50"/>
    <mergeCell ref="AK50:AK51"/>
    <mergeCell ref="A52:A53"/>
    <mergeCell ref="B52:B53"/>
    <mergeCell ref="D52:F52"/>
    <mergeCell ref="G52:I52"/>
    <mergeCell ref="J52:L52"/>
    <mergeCell ref="Y50:AA50"/>
    <mergeCell ref="AB50:AD50"/>
    <mergeCell ref="AH50:AI51"/>
    <mergeCell ref="AJ50:AJ51"/>
    <mergeCell ref="Y48:AA48"/>
    <mergeCell ref="AJ48:AJ49"/>
    <mergeCell ref="AK48:AK49"/>
    <mergeCell ref="A50:A51"/>
    <mergeCell ref="B50:B51"/>
    <mergeCell ref="D50:F50"/>
    <mergeCell ref="G50:I50"/>
    <mergeCell ref="J50:L50"/>
    <mergeCell ref="M48:O48"/>
    <mergeCell ref="AB48:AD48"/>
    <mergeCell ref="AK46:AK47"/>
    <mergeCell ref="AE44:AG44"/>
    <mergeCell ref="AE46:AG46"/>
    <mergeCell ref="A48:A49"/>
    <mergeCell ref="B48:B49"/>
    <mergeCell ref="D48:F48"/>
    <mergeCell ref="G48:I48"/>
    <mergeCell ref="J48:L49"/>
    <mergeCell ref="AH48:AI49"/>
    <mergeCell ref="P48:R48"/>
    <mergeCell ref="AB44:AD44"/>
    <mergeCell ref="AH44:AI45"/>
    <mergeCell ref="AJ44:AJ45"/>
    <mergeCell ref="Y46:AA46"/>
    <mergeCell ref="AB46:AD46"/>
    <mergeCell ref="AH46:AI47"/>
    <mergeCell ref="AJ46:AJ47"/>
    <mergeCell ref="AK44:AK45"/>
    <mergeCell ref="A46:A47"/>
    <mergeCell ref="B46:B47"/>
    <mergeCell ref="D46:F46"/>
    <mergeCell ref="G46:I47"/>
    <mergeCell ref="J46:L46"/>
    <mergeCell ref="M46:O46"/>
    <mergeCell ref="P46:R46"/>
    <mergeCell ref="S46:U46"/>
    <mergeCell ref="V46:X46"/>
    <mergeCell ref="A44:A45"/>
    <mergeCell ref="B44:B45"/>
    <mergeCell ref="D44:F45"/>
    <mergeCell ref="G44:I44"/>
    <mergeCell ref="J44:L44"/>
    <mergeCell ref="M44:O44"/>
    <mergeCell ref="AK14:AK15"/>
    <mergeCell ref="G41:AA41"/>
    <mergeCell ref="D43:F43"/>
    <mergeCell ref="G43:I43"/>
    <mergeCell ref="J43:L43"/>
    <mergeCell ref="M43:O43"/>
    <mergeCell ref="P43:R43"/>
    <mergeCell ref="S43:U43"/>
    <mergeCell ref="V43:X43"/>
    <mergeCell ref="Y43:AA43"/>
    <mergeCell ref="AK12:AK13"/>
    <mergeCell ref="P12:R12"/>
    <mergeCell ref="S12:U12"/>
    <mergeCell ref="V12:X12"/>
    <mergeCell ref="Y12:AA12"/>
    <mergeCell ref="AB12:AD12"/>
    <mergeCell ref="AH12:AI13"/>
    <mergeCell ref="A14:A15"/>
    <mergeCell ref="B14:B15"/>
    <mergeCell ref="Y14:AA14"/>
    <mergeCell ref="AB14:AD14"/>
    <mergeCell ref="AH14:AI15"/>
    <mergeCell ref="AJ12:AJ13"/>
    <mergeCell ref="A12:A13"/>
    <mergeCell ref="B12:B13"/>
    <mergeCell ref="AJ14:AJ15"/>
    <mergeCell ref="V14:X14"/>
    <mergeCell ref="AH8:AI9"/>
    <mergeCell ref="D12:F12"/>
    <mergeCell ref="G12:I12"/>
    <mergeCell ref="J12:L13"/>
    <mergeCell ref="M12:O12"/>
    <mergeCell ref="V10:X10"/>
    <mergeCell ref="Y10:AA10"/>
    <mergeCell ref="AB10:AD10"/>
    <mergeCell ref="AH10:AI11"/>
    <mergeCell ref="S10:U10"/>
    <mergeCell ref="P8:R8"/>
    <mergeCell ref="S8:U8"/>
    <mergeCell ref="V8:X8"/>
    <mergeCell ref="Y8:AA8"/>
    <mergeCell ref="AB8:AD8"/>
    <mergeCell ref="AK10:AK11"/>
    <mergeCell ref="AJ8:AJ9"/>
    <mergeCell ref="AK8:AK9"/>
    <mergeCell ref="P10:R10"/>
    <mergeCell ref="AJ10:AJ11"/>
    <mergeCell ref="A10:A11"/>
    <mergeCell ref="B10:B11"/>
    <mergeCell ref="D10:F10"/>
    <mergeCell ref="G10:I11"/>
    <mergeCell ref="J10:L10"/>
    <mergeCell ref="M10:O10"/>
    <mergeCell ref="V7:X7"/>
    <mergeCell ref="Y7:AA7"/>
    <mergeCell ref="AB7:AD7"/>
    <mergeCell ref="AH7:AI7"/>
    <mergeCell ref="A8:A9"/>
    <mergeCell ref="B8:B9"/>
    <mergeCell ref="D8:F9"/>
    <mergeCell ref="G8:I8"/>
    <mergeCell ref="J8:L8"/>
    <mergeCell ref="M8:O8"/>
    <mergeCell ref="C1:AJ1"/>
    <mergeCell ref="D2:AA2"/>
    <mergeCell ref="AB2:AJ2"/>
    <mergeCell ref="G5:AA5"/>
    <mergeCell ref="D7:F7"/>
    <mergeCell ref="G7:I7"/>
    <mergeCell ref="J7:L7"/>
    <mergeCell ref="M7:O7"/>
    <mergeCell ref="P7:R7"/>
    <mergeCell ref="S7:U7"/>
    <mergeCell ref="D32:K32"/>
    <mergeCell ref="D14:F14"/>
    <mergeCell ref="G14:I14"/>
    <mergeCell ref="P14:R14"/>
    <mergeCell ref="S14:U14"/>
    <mergeCell ref="S16:U16"/>
    <mergeCell ref="P20:R20"/>
    <mergeCell ref="S20:U20"/>
    <mergeCell ref="M24:O24"/>
    <mergeCell ref="S26:U26"/>
    <mergeCell ref="C37:AJ37"/>
    <mergeCell ref="D38:AA38"/>
    <mergeCell ref="AB38:AJ38"/>
    <mergeCell ref="D58:K58"/>
    <mergeCell ref="AB43:AD43"/>
    <mergeCell ref="AH43:AI43"/>
    <mergeCell ref="P44:R44"/>
    <mergeCell ref="S44:U44"/>
    <mergeCell ref="V44:X44"/>
    <mergeCell ref="Y44:AA44"/>
    <mergeCell ref="G123:AA123"/>
    <mergeCell ref="D125:F125"/>
    <mergeCell ref="G125:I125"/>
    <mergeCell ref="J125:L125"/>
    <mergeCell ref="M125:O125"/>
    <mergeCell ref="P125:R125"/>
    <mergeCell ref="S125:U125"/>
    <mergeCell ref="V128:X128"/>
    <mergeCell ref="A126:A127"/>
    <mergeCell ref="B126:B127"/>
    <mergeCell ref="D126:F127"/>
    <mergeCell ref="G126:I126"/>
    <mergeCell ref="J126:L126"/>
    <mergeCell ref="M126:O126"/>
    <mergeCell ref="A128:A129"/>
    <mergeCell ref="B128:B129"/>
    <mergeCell ref="D128:F128"/>
    <mergeCell ref="G128:I129"/>
    <mergeCell ref="J128:L128"/>
    <mergeCell ref="M128:O128"/>
    <mergeCell ref="A138:A139"/>
    <mergeCell ref="B138:B139"/>
    <mergeCell ref="D138:F138"/>
    <mergeCell ref="G138:I138"/>
    <mergeCell ref="J138:L138"/>
    <mergeCell ref="M138:O138"/>
    <mergeCell ref="G132:I132"/>
    <mergeCell ref="D92:K92"/>
    <mergeCell ref="C97:AJ97"/>
    <mergeCell ref="D98:AA98"/>
    <mergeCell ref="AH138:AI139"/>
    <mergeCell ref="S138:U138"/>
    <mergeCell ref="V138:X139"/>
    <mergeCell ref="P138:R138"/>
    <mergeCell ref="P126:R126"/>
    <mergeCell ref="S128:U128"/>
    <mergeCell ref="AJ138:AJ139"/>
    <mergeCell ref="AB140:AD140"/>
    <mergeCell ref="AE140:AG140"/>
    <mergeCell ref="AK138:AK139"/>
    <mergeCell ref="V85:X85"/>
    <mergeCell ref="AE85:AG85"/>
    <mergeCell ref="D140:F140"/>
    <mergeCell ref="G140:I140"/>
    <mergeCell ref="J140:L140"/>
    <mergeCell ref="M140:O140"/>
    <mergeCell ref="AB138:AD138"/>
    <mergeCell ref="A87:A88"/>
    <mergeCell ref="B87:B88"/>
    <mergeCell ref="D87:F87"/>
    <mergeCell ref="G87:I87"/>
    <mergeCell ref="J87:L87"/>
    <mergeCell ref="P85:R85"/>
    <mergeCell ref="A140:A141"/>
    <mergeCell ref="B140:B141"/>
    <mergeCell ref="AK140:AK141"/>
    <mergeCell ref="A142:A143"/>
    <mergeCell ref="B142:B143"/>
    <mergeCell ref="D142:F142"/>
    <mergeCell ref="G142:I142"/>
    <mergeCell ref="J142:L142"/>
    <mergeCell ref="M142:O142"/>
    <mergeCell ref="P142:R142"/>
    <mergeCell ref="S140:U140"/>
    <mergeCell ref="V140:X140"/>
    <mergeCell ref="AE142:AG142"/>
    <mergeCell ref="AH142:AI143"/>
    <mergeCell ref="AH85:AI86"/>
    <mergeCell ref="AJ85:AJ86"/>
    <mergeCell ref="AH87:AI88"/>
    <mergeCell ref="AJ87:AJ88"/>
    <mergeCell ref="AH140:AI141"/>
    <mergeCell ref="AJ140:AJ141"/>
    <mergeCell ref="AK142:AK143"/>
    <mergeCell ref="A144:A145"/>
    <mergeCell ref="B144:B145"/>
    <mergeCell ref="D144:F144"/>
    <mergeCell ref="G144:I144"/>
    <mergeCell ref="J144:L144"/>
    <mergeCell ref="M144:O144"/>
    <mergeCell ref="P144:R144"/>
    <mergeCell ref="S144:U144"/>
    <mergeCell ref="V142:X142"/>
    <mergeCell ref="Y144:AA144"/>
    <mergeCell ref="AB144:AD144"/>
    <mergeCell ref="AH144:AI145"/>
    <mergeCell ref="AJ144:AJ145"/>
    <mergeCell ref="AJ142:AJ143"/>
    <mergeCell ref="Y142:AA142"/>
    <mergeCell ref="AK144:AK145"/>
    <mergeCell ref="Y140:AA141"/>
    <mergeCell ref="AB142:AD143"/>
    <mergeCell ref="AE144:AG145"/>
    <mergeCell ref="A85:A86"/>
    <mergeCell ref="B85:B86"/>
    <mergeCell ref="D85:F85"/>
    <mergeCell ref="G85:I85"/>
    <mergeCell ref="J85:L85"/>
    <mergeCell ref="M85:O85"/>
    <mergeCell ref="AK87:AK88"/>
    <mergeCell ref="AB85:AD86"/>
    <mergeCell ref="AE87:AG88"/>
    <mergeCell ref="M87:O87"/>
    <mergeCell ref="P87:R87"/>
    <mergeCell ref="S87:U87"/>
    <mergeCell ref="V87:X87"/>
    <mergeCell ref="AB87:AD87"/>
    <mergeCell ref="AK85:AK86"/>
    <mergeCell ref="S85:U85"/>
  </mergeCells>
  <printOptions/>
  <pageMargins left="0.7" right="0.7" top="0.75" bottom="0.75" header="0.3" footer="0.3"/>
  <pageSetup fitToHeight="0" fitToWidth="0" horizontalDpi="600" verticalDpi="600" orientation="landscape" paperSize="9" scale="67" r:id="rId1"/>
  <rowBreaks count="4" manualBreakCount="4">
    <brk id="36" max="36" man="1"/>
    <brk id="62" max="36" man="1"/>
    <brk id="96" max="36" man="1"/>
    <brk id="119" max="3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K112"/>
  <sheetViews>
    <sheetView view="pageBreakPreview" zoomScale="87" zoomScaleSheetLayoutView="87" zoomScalePageLayoutView="0" workbookViewId="0" topLeftCell="A47">
      <selection activeCell="J65" sqref="J65:L65"/>
    </sheetView>
  </sheetViews>
  <sheetFormatPr defaultColWidth="9.33203125" defaultRowHeight="12.75" outlineLevelCol="1"/>
  <cols>
    <col min="1" max="1" width="6.16015625" style="0" customWidth="1"/>
    <col min="2" max="2" width="6.83203125" style="0" hidden="1" customWidth="1" outlineLevel="1"/>
    <col min="3" max="3" width="47.66015625" style="0" customWidth="1" collapsed="1"/>
    <col min="4" max="4" width="1.66796875" style="0" customWidth="1"/>
    <col min="6" max="6" width="1.3359375" style="0" customWidth="1"/>
    <col min="7" max="7" width="1.171875" style="0" customWidth="1"/>
    <col min="9" max="10" width="1.171875" style="0" customWidth="1"/>
    <col min="12" max="12" width="0.82421875" style="0" customWidth="1"/>
    <col min="13" max="13" width="1.171875" style="0" customWidth="1"/>
    <col min="15" max="15" width="0.65625" style="0" customWidth="1"/>
    <col min="16" max="16" width="0.82421875" style="0" customWidth="1"/>
    <col min="18" max="19" width="0.82421875" style="0" customWidth="1"/>
    <col min="21" max="22" width="0.82421875" style="0" customWidth="1"/>
    <col min="24" max="24" width="0.82421875" style="0" customWidth="1"/>
    <col min="25" max="25" width="0.65625" style="0" customWidth="1"/>
    <col min="26" max="26" width="9.33203125" style="0" customWidth="1"/>
    <col min="27" max="27" width="1.0078125" style="0" customWidth="1"/>
    <col min="28" max="28" width="0.65625" style="0" customWidth="1"/>
    <col min="30" max="30" width="1.0078125" style="0" customWidth="1"/>
    <col min="31" max="31" width="0.65625" style="0" customWidth="1"/>
    <col min="33" max="33" width="1.0078125" style="0" customWidth="1"/>
    <col min="37" max="37" width="14.16015625" style="0" bestFit="1" customWidth="1"/>
  </cols>
  <sheetData>
    <row r="1" spans="3:36" ht="23.25">
      <c r="C1" s="645" t="s">
        <v>133</v>
      </c>
      <c r="D1" s="645"/>
      <c r="E1" s="645"/>
      <c r="F1" s="645"/>
      <c r="G1" s="645"/>
      <c r="H1" s="645"/>
      <c r="I1" s="645"/>
      <c r="J1" s="645"/>
      <c r="K1" s="645"/>
      <c r="L1" s="645"/>
      <c r="M1" s="645"/>
      <c r="N1" s="645"/>
      <c r="O1" s="645"/>
      <c r="P1" s="645"/>
      <c r="Q1" s="645"/>
      <c r="R1" s="645"/>
      <c r="S1" s="645"/>
      <c r="T1" s="645"/>
      <c r="U1" s="645"/>
      <c r="V1" s="645"/>
      <c r="W1" s="645"/>
      <c r="X1" s="645"/>
      <c r="Y1" s="645"/>
      <c r="Z1" s="645"/>
      <c r="AA1" s="645"/>
      <c r="AB1" s="645"/>
      <c r="AC1" s="645"/>
      <c r="AD1" s="645"/>
      <c r="AE1" s="645"/>
      <c r="AF1" s="645"/>
      <c r="AG1" s="645"/>
      <c r="AH1" s="645"/>
      <c r="AI1" s="645"/>
      <c r="AJ1" s="645"/>
    </row>
    <row r="2" spans="3:36" ht="23.25">
      <c r="C2" s="108" t="s">
        <v>71</v>
      </c>
      <c r="D2" s="645" t="s">
        <v>582</v>
      </c>
      <c r="E2" s="645"/>
      <c r="F2" s="645"/>
      <c r="G2" s="645"/>
      <c r="H2" s="645"/>
      <c r="I2" s="645"/>
      <c r="J2" s="645"/>
      <c r="K2" s="645"/>
      <c r="L2" s="645"/>
      <c r="M2" s="645"/>
      <c r="N2" s="645"/>
      <c r="O2" s="645"/>
      <c r="P2" s="645"/>
      <c r="Q2" s="645"/>
      <c r="R2" s="645"/>
      <c r="S2" s="645"/>
      <c r="T2" s="645"/>
      <c r="U2" s="645"/>
      <c r="V2" s="645"/>
      <c r="W2" s="645"/>
      <c r="X2" s="645"/>
      <c r="Y2" s="645"/>
      <c r="Z2" s="645"/>
      <c r="AA2" s="645"/>
      <c r="AB2" s="658" t="s">
        <v>52</v>
      </c>
      <c r="AC2" s="658"/>
      <c r="AD2" s="658"/>
      <c r="AE2" s="658"/>
      <c r="AF2" s="658"/>
      <c r="AG2" s="658"/>
      <c r="AH2" s="658"/>
      <c r="AI2" s="658"/>
      <c r="AJ2" s="658"/>
    </row>
    <row r="3" spans="3:36" ht="23.25">
      <c r="C3" s="108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15"/>
      <c r="AC3" s="115"/>
      <c r="AD3" s="115"/>
      <c r="AE3" s="115"/>
      <c r="AF3" s="115"/>
      <c r="AG3" s="115"/>
      <c r="AH3" s="115"/>
      <c r="AI3" s="115"/>
      <c r="AJ3" s="115"/>
    </row>
    <row r="4" spans="1:37" ht="26.25">
      <c r="A4" s="104"/>
      <c r="B4" s="104"/>
      <c r="C4" s="131" t="s">
        <v>75</v>
      </c>
      <c r="D4" s="104"/>
      <c r="E4" s="104"/>
      <c r="F4" s="104"/>
      <c r="G4" s="703" t="s">
        <v>711</v>
      </c>
      <c r="H4" s="703"/>
      <c r="I4" s="703"/>
      <c r="J4" s="703"/>
      <c r="K4" s="703"/>
      <c r="L4" s="703"/>
      <c r="M4" s="703"/>
      <c r="N4" s="703"/>
      <c r="O4" s="703"/>
      <c r="P4" s="703"/>
      <c r="Q4" s="703"/>
      <c r="R4" s="703"/>
      <c r="S4" s="703"/>
      <c r="T4" s="703"/>
      <c r="U4" s="703"/>
      <c r="V4" s="703"/>
      <c r="W4" s="703"/>
      <c r="X4" s="703"/>
      <c r="Y4" s="703"/>
      <c r="Z4" s="703"/>
      <c r="AA4" s="703"/>
      <c r="AB4" s="104"/>
      <c r="AC4" s="104"/>
      <c r="AD4" s="104"/>
      <c r="AE4" s="104"/>
      <c r="AF4" s="104"/>
      <c r="AG4" s="104"/>
      <c r="AH4" s="104"/>
      <c r="AI4" s="104"/>
      <c r="AJ4" s="104"/>
      <c r="AK4" s="104"/>
    </row>
    <row r="5" spans="1:37" ht="26.25">
      <c r="A5" s="104"/>
      <c r="B5" s="104"/>
      <c r="C5" s="131"/>
      <c r="D5" s="104"/>
      <c r="E5" s="104"/>
      <c r="F5" s="104"/>
      <c r="G5" s="274"/>
      <c r="H5" s="274"/>
      <c r="I5" s="274"/>
      <c r="J5" s="274"/>
      <c r="K5" s="274"/>
      <c r="L5" s="274"/>
      <c r="M5" s="274"/>
      <c r="N5" s="274"/>
      <c r="O5" s="274"/>
      <c r="P5" s="274"/>
      <c r="Q5" s="274"/>
      <c r="R5" s="274"/>
      <c r="S5" s="274"/>
      <c r="T5" s="274"/>
      <c r="U5" s="274"/>
      <c r="V5" s="274"/>
      <c r="W5" s="274"/>
      <c r="X5" s="274"/>
      <c r="Y5" s="274"/>
      <c r="Z5" s="274"/>
      <c r="AA5" s="274"/>
      <c r="AB5" s="104"/>
      <c r="AC5" s="104"/>
      <c r="AD5" s="104"/>
      <c r="AE5" s="104"/>
      <c r="AF5" s="104"/>
      <c r="AG5" s="104"/>
      <c r="AH5" s="104"/>
      <c r="AI5" s="104"/>
      <c r="AJ5" s="104"/>
      <c r="AK5" s="104"/>
    </row>
    <row r="6" spans="1:37" ht="15">
      <c r="A6" s="105" t="s">
        <v>0</v>
      </c>
      <c r="B6" s="272"/>
      <c r="C6" s="107" t="s">
        <v>124</v>
      </c>
      <c r="D6" s="655">
        <v>1</v>
      </c>
      <c r="E6" s="656"/>
      <c r="F6" s="657"/>
      <c r="G6" s="655">
        <v>2</v>
      </c>
      <c r="H6" s="656"/>
      <c r="I6" s="657"/>
      <c r="J6" s="655">
        <v>3</v>
      </c>
      <c r="K6" s="656"/>
      <c r="L6" s="657"/>
      <c r="M6" s="655">
        <v>4</v>
      </c>
      <c r="N6" s="656"/>
      <c r="O6" s="657"/>
      <c r="P6" s="655">
        <v>5</v>
      </c>
      <c r="Q6" s="656"/>
      <c r="R6" s="657"/>
      <c r="S6" s="655">
        <v>6</v>
      </c>
      <c r="T6" s="656"/>
      <c r="U6" s="657"/>
      <c r="V6" s="655">
        <v>7</v>
      </c>
      <c r="W6" s="656"/>
      <c r="X6" s="657"/>
      <c r="Y6" s="655">
        <v>8</v>
      </c>
      <c r="Z6" s="656"/>
      <c r="AA6" s="657"/>
      <c r="AB6" s="655">
        <v>9</v>
      </c>
      <c r="AC6" s="656"/>
      <c r="AD6" s="657"/>
      <c r="AE6" s="655">
        <v>10</v>
      </c>
      <c r="AF6" s="656"/>
      <c r="AG6" s="657"/>
      <c r="AH6" s="659" t="s">
        <v>125</v>
      </c>
      <c r="AI6" s="660"/>
      <c r="AJ6" s="273" t="s">
        <v>126</v>
      </c>
      <c r="AK6" s="110" t="s">
        <v>127</v>
      </c>
    </row>
    <row r="7" spans="1:37" ht="21">
      <c r="A7" s="633">
        <v>1</v>
      </c>
      <c r="B7" s="649">
        <v>102</v>
      </c>
      <c r="C7" s="136" t="str">
        <f>IF(B7="","",VLOOKUP(B7,'списки участников'!A:I,3,FALSE))</f>
        <v>Мохова Полина</v>
      </c>
      <c r="D7" s="647"/>
      <c r="E7" s="647"/>
      <c r="F7" s="648"/>
      <c r="G7" s="630" t="s">
        <v>3</v>
      </c>
      <c r="H7" s="631"/>
      <c r="I7" s="632"/>
      <c r="J7" s="630" t="s">
        <v>3</v>
      </c>
      <c r="K7" s="631"/>
      <c r="L7" s="632"/>
      <c r="M7" s="630">
        <v>2</v>
      </c>
      <c r="N7" s="631"/>
      <c r="O7" s="632"/>
      <c r="P7" s="630">
        <v>2</v>
      </c>
      <c r="Q7" s="631"/>
      <c r="R7" s="632"/>
      <c r="S7" s="630" t="s">
        <v>3</v>
      </c>
      <c r="T7" s="631"/>
      <c r="U7" s="632"/>
      <c r="V7" s="630"/>
      <c r="W7" s="631"/>
      <c r="X7" s="632"/>
      <c r="Y7" s="630"/>
      <c r="Z7" s="631"/>
      <c r="AA7" s="632"/>
      <c r="AB7" s="664"/>
      <c r="AC7" s="665"/>
      <c r="AD7" s="666"/>
      <c r="AE7" s="664"/>
      <c r="AF7" s="665"/>
      <c r="AG7" s="666"/>
      <c r="AH7" s="671">
        <v>10</v>
      </c>
      <c r="AI7" s="672"/>
      <c r="AJ7" s="669"/>
      <c r="AK7" s="693">
        <v>1</v>
      </c>
    </row>
    <row r="8" spans="1:37" ht="21">
      <c r="A8" s="634"/>
      <c r="B8" s="650"/>
      <c r="C8" s="137" t="s">
        <v>116</v>
      </c>
      <c r="D8" s="624"/>
      <c r="E8" s="624"/>
      <c r="F8" s="625"/>
      <c r="G8" s="144"/>
      <c r="H8" s="146" t="s">
        <v>703</v>
      </c>
      <c r="I8" s="147"/>
      <c r="J8" s="144"/>
      <c r="K8" s="146" t="s">
        <v>704</v>
      </c>
      <c r="L8" s="147"/>
      <c r="M8" s="144"/>
      <c r="N8" s="146" t="s">
        <v>705</v>
      </c>
      <c r="O8" s="147"/>
      <c r="P8" s="144"/>
      <c r="Q8" s="146" t="s">
        <v>706</v>
      </c>
      <c r="R8" s="147"/>
      <c r="S8" s="144"/>
      <c r="T8" s="146" t="s">
        <v>700</v>
      </c>
      <c r="U8" s="147"/>
      <c r="V8" s="144"/>
      <c r="W8" s="146" t="s">
        <v>128</v>
      </c>
      <c r="X8" s="147"/>
      <c r="Y8" s="144"/>
      <c r="Z8" s="146" t="s">
        <v>128</v>
      </c>
      <c r="AA8" s="147"/>
      <c r="AB8" s="111"/>
      <c r="AC8" s="135" t="s">
        <v>128</v>
      </c>
      <c r="AD8" s="153"/>
      <c r="AE8" s="111"/>
      <c r="AF8" s="135" t="s">
        <v>128</v>
      </c>
      <c r="AG8" s="153"/>
      <c r="AH8" s="673"/>
      <c r="AI8" s="674"/>
      <c r="AJ8" s="670"/>
      <c r="AK8" s="693"/>
    </row>
    <row r="9" spans="1:37" ht="21">
      <c r="A9" s="633">
        <v>2</v>
      </c>
      <c r="B9" s="649">
        <v>103</v>
      </c>
      <c r="C9" s="136" t="str">
        <f>IF(B9="","",VLOOKUP(B9,'списки участников'!A:I,3,FALSE))</f>
        <v>Кошкина Арина</v>
      </c>
      <c r="D9" s="651" t="s">
        <v>1</v>
      </c>
      <c r="E9" s="652"/>
      <c r="F9" s="653"/>
      <c r="G9" s="620"/>
      <c r="H9" s="621"/>
      <c r="I9" s="622"/>
      <c r="J9" s="630" t="s">
        <v>1</v>
      </c>
      <c r="K9" s="631"/>
      <c r="L9" s="632"/>
      <c r="M9" s="630" t="s">
        <v>1</v>
      </c>
      <c r="N9" s="631"/>
      <c r="O9" s="632"/>
      <c r="P9" s="630" t="s">
        <v>1</v>
      </c>
      <c r="Q9" s="631"/>
      <c r="R9" s="632"/>
      <c r="S9" s="630" t="s">
        <v>3</v>
      </c>
      <c r="T9" s="631"/>
      <c r="U9" s="632"/>
      <c r="V9" s="630"/>
      <c r="W9" s="631"/>
      <c r="X9" s="632"/>
      <c r="Y9" s="630"/>
      <c r="Z9" s="631"/>
      <c r="AA9" s="632"/>
      <c r="AB9" s="664"/>
      <c r="AC9" s="665"/>
      <c r="AD9" s="666"/>
      <c r="AE9" s="664"/>
      <c r="AF9" s="665"/>
      <c r="AG9" s="666"/>
      <c r="AH9" s="671">
        <v>6</v>
      </c>
      <c r="AI9" s="672"/>
      <c r="AJ9" s="669"/>
      <c r="AK9" s="693">
        <v>5</v>
      </c>
    </row>
    <row r="10" spans="1:37" ht="21">
      <c r="A10" s="634"/>
      <c r="B10" s="650"/>
      <c r="C10" s="137" t="s">
        <v>692</v>
      </c>
      <c r="D10" s="142" t="s">
        <v>128</v>
      </c>
      <c r="E10" s="148" t="s">
        <v>145</v>
      </c>
      <c r="F10" s="143" t="s">
        <v>128</v>
      </c>
      <c r="G10" s="623"/>
      <c r="H10" s="624"/>
      <c r="I10" s="625"/>
      <c r="J10" s="144"/>
      <c r="K10" s="146" t="s">
        <v>145</v>
      </c>
      <c r="L10" s="147"/>
      <c r="M10" s="144"/>
      <c r="N10" s="146" t="s">
        <v>145</v>
      </c>
      <c r="O10" s="147"/>
      <c r="P10" s="144"/>
      <c r="Q10" s="146" t="s">
        <v>145</v>
      </c>
      <c r="R10" s="147"/>
      <c r="S10" s="144"/>
      <c r="T10" s="146" t="s">
        <v>707</v>
      </c>
      <c r="U10" s="147"/>
      <c r="V10" s="144"/>
      <c r="W10" s="146" t="s">
        <v>128</v>
      </c>
      <c r="X10" s="147"/>
      <c r="Y10" s="144"/>
      <c r="Z10" s="146" t="s">
        <v>128</v>
      </c>
      <c r="AA10" s="147"/>
      <c r="AB10" s="111"/>
      <c r="AC10" s="135" t="s">
        <v>128</v>
      </c>
      <c r="AD10" s="153"/>
      <c r="AE10" s="111"/>
      <c r="AF10" s="135" t="s">
        <v>128</v>
      </c>
      <c r="AG10" s="153"/>
      <c r="AH10" s="673"/>
      <c r="AI10" s="674"/>
      <c r="AJ10" s="670"/>
      <c r="AK10" s="693"/>
    </row>
    <row r="11" spans="1:37" ht="21">
      <c r="A11" s="633">
        <v>3</v>
      </c>
      <c r="B11" s="649">
        <v>101</v>
      </c>
      <c r="C11" s="136" t="str">
        <f>IF(B11="","",VLOOKUP(B11,'списки участников'!A:I,3,FALSE))</f>
        <v>Хабибуллина Диляра</v>
      </c>
      <c r="D11" s="651" t="s">
        <v>1</v>
      </c>
      <c r="E11" s="652"/>
      <c r="F11" s="653"/>
      <c r="G11" s="630" t="s">
        <v>3</v>
      </c>
      <c r="H11" s="631"/>
      <c r="I11" s="632"/>
      <c r="J11" s="620"/>
      <c r="K11" s="621"/>
      <c r="L11" s="622"/>
      <c r="M11" s="630" t="s">
        <v>3</v>
      </c>
      <c r="N11" s="631"/>
      <c r="O11" s="632"/>
      <c r="P11" s="630" t="s">
        <v>3</v>
      </c>
      <c r="Q11" s="631"/>
      <c r="R11" s="632"/>
      <c r="S11" s="630" t="s">
        <v>3</v>
      </c>
      <c r="T11" s="631"/>
      <c r="U11" s="632"/>
      <c r="V11" s="630"/>
      <c r="W11" s="631"/>
      <c r="X11" s="632"/>
      <c r="Y11" s="630"/>
      <c r="Z11" s="631"/>
      <c r="AA11" s="632"/>
      <c r="AB11" s="664"/>
      <c r="AC11" s="665"/>
      <c r="AD11" s="666"/>
      <c r="AE11" s="664"/>
      <c r="AF11" s="665"/>
      <c r="AG11" s="666"/>
      <c r="AH11" s="671">
        <v>9</v>
      </c>
      <c r="AI11" s="672"/>
      <c r="AJ11" s="675"/>
      <c r="AK11" s="693">
        <v>2</v>
      </c>
    </row>
    <row r="12" spans="1:37" ht="21">
      <c r="A12" s="634"/>
      <c r="B12" s="679"/>
      <c r="C12" s="137" t="s">
        <v>699</v>
      </c>
      <c r="D12" s="144" t="s">
        <v>128</v>
      </c>
      <c r="E12" s="146" t="s">
        <v>157</v>
      </c>
      <c r="F12" s="145" t="s">
        <v>128</v>
      </c>
      <c r="G12" s="144" t="s">
        <v>128</v>
      </c>
      <c r="H12" s="146" t="s">
        <v>708</v>
      </c>
      <c r="I12" s="145" t="s">
        <v>128</v>
      </c>
      <c r="J12" s="623"/>
      <c r="K12" s="624"/>
      <c r="L12" s="625"/>
      <c r="M12" s="144"/>
      <c r="N12" s="146" t="s">
        <v>709</v>
      </c>
      <c r="O12" s="147"/>
      <c r="P12" s="144"/>
      <c r="Q12" s="146" t="s">
        <v>185</v>
      </c>
      <c r="R12" s="147"/>
      <c r="S12" s="144"/>
      <c r="T12" s="146" t="s">
        <v>538</v>
      </c>
      <c r="U12" s="147"/>
      <c r="V12" s="144"/>
      <c r="W12" s="146" t="s">
        <v>128</v>
      </c>
      <c r="X12" s="147"/>
      <c r="Y12" s="144"/>
      <c r="Z12" s="146" t="s">
        <v>128</v>
      </c>
      <c r="AA12" s="147"/>
      <c r="AB12" s="111"/>
      <c r="AC12" s="135" t="s">
        <v>128</v>
      </c>
      <c r="AD12" s="153"/>
      <c r="AE12" s="111"/>
      <c r="AF12" s="135" t="s">
        <v>128</v>
      </c>
      <c r="AG12" s="153"/>
      <c r="AH12" s="673"/>
      <c r="AI12" s="674"/>
      <c r="AJ12" s="676"/>
      <c r="AK12" s="693"/>
    </row>
    <row r="13" spans="1:37" ht="21">
      <c r="A13" s="633">
        <v>4</v>
      </c>
      <c r="B13" s="649">
        <v>104</v>
      </c>
      <c r="C13" s="136" t="str">
        <f>IF(B13="","",VLOOKUP(B13,'списки участников'!A:I,3,FALSE))</f>
        <v>Егоровская Елена</v>
      </c>
      <c r="D13" s="630">
        <v>1</v>
      </c>
      <c r="E13" s="631"/>
      <c r="F13" s="632"/>
      <c r="G13" s="630" t="s">
        <v>3</v>
      </c>
      <c r="H13" s="631"/>
      <c r="I13" s="632"/>
      <c r="J13" s="630" t="s">
        <v>1</v>
      </c>
      <c r="K13" s="631"/>
      <c r="L13" s="632"/>
      <c r="M13" s="621"/>
      <c r="N13" s="621"/>
      <c r="O13" s="621"/>
      <c r="P13" s="630" t="s">
        <v>1</v>
      </c>
      <c r="Q13" s="631"/>
      <c r="R13" s="632"/>
      <c r="S13" s="630" t="s">
        <v>3</v>
      </c>
      <c r="T13" s="631"/>
      <c r="U13" s="632"/>
      <c r="V13" s="630"/>
      <c r="W13" s="631"/>
      <c r="X13" s="632"/>
      <c r="Y13" s="630"/>
      <c r="Z13" s="631"/>
      <c r="AA13" s="632"/>
      <c r="AB13" s="664"/>
      <c r="AC13" s="665"/>
      <c r="AD13" s="666"/>
      <c r="AE13" s="664"/>
      <c r="AF13" s="665"/>
      <c r="AG13" s="666"/>
      <c r="AH13" s="671">
        <v>7</v>
      </c>
      <c r="AI13" s="672"/>
      <c r="AJ13" s="675"/>
      <c r="AK13" s="693">
        <v>4</v>
      </c>
    </row>
    <row r="14" spans="1:37" ht="21">
      <c r="A14" s="634"/>
      <c r="B14" s="679"/>
      <c r="C14" s="137" t="s">
        <v>139</v>
      </c>
      <c r="D14" s="144" t="s">
        <v>128</v>
      </c>
      <c r="E14" s="146" t="s">
        <v>145</v>
      </c>
      <c r="F14" s="145" t="s">
        <v>128</v>
      </c>
      <c r="G14" s="144" t="s">
        <v>128</v>
      </c>
      <c r="H14" s="146" t="s">
        <v>710</v>
      </c>
      <c r="I14" s="145" t="s">
        <v>128</v>
      </c>
      <c r="J14" s="144" t="s">
        <v>128</v>
      </c>
      <c r="K14" s="146" t="s">
        <v>145</v>
      </c>
      <c r="L14" s="145" t="s">
        <v>128</v>
      </c>
      <c r="M14" s="680"/>
      <c r="N14" s="680"/>
      <c r="O14" s="680"/>
      <c r="P14" s="144"/>
      <c r="Q14" s="146" t="s">
        <v>145</v>
      </c>
      <c r="R14" s="147"/>
      <c r="S14" s="144"/>
      <c r="T14" s="146" t="s">
        <v>701</v>
      </c>
      <c r="U14" s="147"/>
      <c r="V14" s="144"/>
      <c r="W14" s="146" t="s">
        <v>128</v>
      </c>
      <c r="X14" s="147"/>
      <c r="Y14" s="144"/>
      <c r="Z14" s="146" t="s">
        <v>128</v>
      </c>
      <c r="AA14" s="147"/>
      <c r="AB14" s="111"/>
      <c r="AC14" s="135" t="s">
        <v>128</v>
      </c>
      <c r="AD14" s="153"/>
      <c r="AE14" s="111"/>
      <c r="AF14" s="135" t="s">
        <v>128</v>
      </c>
      <c r="AG14" s="153"/>
      <c r="AH14" s="673"/>
      <c r="AI14" s="674"/>
      <c r="AJ14" s="676"/>
      <c r="AK14" s="693"/>
    </row>
    <row r="15" spans="1:37" ht="21">
      <c r="A15" s="633">
        <v>5</v>
      </c>
      <c r="B15" s="635">
        <v>105</v>
      </c>
      <c r="C15" s="136" t="str">
        <f>IF(B15="","",VLOOKUP(B15,'списки участников'!A:I,3,FALSE))</f>
        <v>Зеленская Ирина</v>
      </c>
      <c r="D15" s="630">
        <v>1</v>
      </c>
      <c r="E15" s="631"/>
      <c r="F15" s="632"/>
      <c r="G15" s="630" t="s">
        <v>3</v>
      </c>
      <c r="H15" s="631"/>
      <c r="I15" s="632"/>
      <c r="J15" s="630" t="s">
        <v>1</v>
      </c>
      <c r="K15" s="631"/>
      <c r="L15" s="632"/>
      <c r="M15" s="630" t="s">
        <v>3</v>
      </c>
      <c r="N15" s="631"/>
      <c r="O15" s="632"/>
      <c r="P15" s="620"/>
      <c r="Q15" s="621"/>
      <c r="R15" s="622"/>
      <c r="S15" s="630" t="s">
        <v>3</v>
      </c>
      <c r="T15" s="631"/>
      <c r="U15" s="632"/>
      <c r="V15" s="630"/>
      <c r="W15" s="631"/>
      <c r="X15" s="632"/>
      <c r="Y15" s="630"/>
      <c r="Z15" s="631"/>
      <c r="AA15" s="632"/>
      <c r="AB15" s="664"/>
      <c r="AC15" s="665"/>
      <c r="AD15" s="666"/>
      <c r="AE15" s="664"/>
      <c r="AF15" s="665"/>
      <c r="AG15" s="666"/>
      <c r="AH15" s="671">
        <v>8</v>
      </c>
      <c r="AI15" s="672"/>
      <c r="AJ15" s="675"/>
      <c r="AK15" s="693">
        <v>3</v>
      </c>
    </row>
    <row r="16" spans="1:37" ht="21">
      <c r="A16" s="634"/>
      <c r="B16" s="636"/>
      <c r="C16" s="137" t="s">
        <v>139</v>
      </c>
      <c r="D16" s="144"/>
      <c r="E16" s="146" t="s">
        <v>145</v>
      </c>
      <c r="F16" s="145" t="s">
        <v>128</v>
      </c>
      <c r="G16" s="144" t="s">
        <v>128</v>
      </c>
      <c r="H16" s="146" t="s">
        <v>211</v>
      </c>
      <c r="I16" s="145" t="s">
        <v>128</v>
      </c>
      <c r="J16" s="144" t="s">
        <v>128</v>
      </c>
      <c r="K16" s="146" t="s">
        <v>145</v>
      </c>
      <c r="L16" s="145" t="s">
        <v>128</v>
      </c>
      <c r="M16" s="144" t="s">
        <v>128</v>
      </c>
      <c r="N16" s="146" t="s">
        <v>280</v>
      </c>
      <c r="O16" s="145" t="s">
        <v>128</v>
      </c>
      <c r="P16" s="623"/>
      <c r="Q16" s="624"/>
      <c r="R16" s="625"/>
      <c r="S16" s="144"/>
      <c r="T16" s="146" t="s">
        <v>702</v>
      </c>
      <c r="U16" s="147"/>
      <c r="V16" s="144"/>
      <c r="W16" s="146" t="s">
        <v>128</v>
      </c>
      <c r="X16" s="147"/>
      <c r="Y16" s="144"/>
      <c r="Z16" s="146" t="s">
        <v>128</v>
      </c>
      <c r="AA16" s="147"/>
      <c r="AB16" s="111"/>
      <c r="AC16" s="135" t="s">
        <v>128</v>
      </c>
      <c r="AD16" s="153"/>
      <c r="AE16" s="111"/>
      <c r="AF16" s="135" t="s">
        <v>128</v>
      </c>
      <c r="AG16" s="153"/>
      <c r="AH16" s="673"/>
      <c r="AI16" s="674"/>
      <c r="AJ16" s="676"/>
      <c r="AK16" s="693"/>
    </row>
    <row r="17" spans="1:37" ht="21">
      <c r="A17" s="633">
        <v>6</v>
      </c>
      <c r="B17" s="649">
        <v>106</v>
      </c>
      <c r="C17" s="136" t="str">
        <f>IF(B17="","",VLOOKUP(B17,'списки участников'!A:I,3,FALSE))</f>
        <v>Пыльцова Мария</v>
      </c>
      <c r="D17" s="651" t="s">
        <v>1</v>
      </c>
      <c r="E17" s="652"/>
      <c r="F17" s="653"/>
      <c r="G17" s="630" t="s">
        <v>1</v>
      </c>
      <c r="H17" s="631"/>
      <c r="I17" s="632"/>
      <c r="J17" s="186"/>
      <c r="K17" s="175" t="s">
        <v>1</v>
      </c>
      <c r="L17" s="187"/>
      <c r="M17" s="630" t="s">
        <v>1</v>
      </c>
      <c r="N17" s="631"/>
      <c r="O17" s="632"/>
      <c r="P17" s="630" t="s">
        <v>1</v>
      </c>
      <c r="Q17" s="631"/>
      <c r="R17" s="632"/>
      <c r="S17" s="620" t="s">
        <v>128</v>
      </c>
      <c r="T17" s="621"/>
      <c r="U17" s="622"/>
      <c r="V17" s="630"/>
      <c r="W17" s="631"/>
      <c r="X17" s="632"/>
      <c r="Y17" s="630"/>
      <c r="Z17" s="631"/>
      <c r="AA17" s="632"/>
      <c r="AB17" s="664"/>
      <c r="AC17" s="665"/>
      <c r="AD17" s="666"/>
      <c r="AE17" s="664"/>
      <c r="AF17" s="665"/>
      <c r="AG17" s="666"/>
      <c r="AH17" s="671">
        <v>5</v>
      </c>
      <c r="AI17" s="672"/>
      <c r="AJ17" s="675"/>
      <c r="AK17" s="693">
        <v>6</v>
      </c>
    </row>
    <row r="18" spans="1:37" ht="21">
      <c r="A18" s="634"/>
      <c r="B18" s="679"/>
      <c r="C18" s="137" t="s">
        <v>139</v>
      </c>
      <c r="D18" s="144"/>
      <c r="E18" s="146" t="s">
        <v>145</v>
      </c>
      <c r="F18" s="145"/>
      <c r="G18" s="144"/>
      <c r="H18" s="146" t="s">
        <v>157</v>
      </c>
      <c r="I18" s="145"/>
      <c r="J18" s="170"/>
      <c r="K18" s="172" t="s">
        <v>145</v>
      </c>
      <c r="L18" s="171"/>
      <c r="M18" s="144"/>
      <c r="N18" s="146" t="s">
        <v>145</v>
      </c>
      <c r="O18" s="147"/>
      <c r="P18" s="144"/>
      <c r="Q18" s="146" t="s">
        <v>145</v>
      </c>
      <c r="R18" s="147"/>
      <c r="S18" s="623"/>
      <c r="T18" s="624"/>
      <c r="U18" s="625"/>
      <c r="V18" s="144"/>
      <c r="W18" s="146" t="s">
        <v>128</v>
      </c>
      <c r="X18" s="147"/>
      <c r="Y18" s="144"/>
      <c r="Z18" s="146" t="s">
        <v>128</v>
      </c>
      <c r="AA18" s="147"/>
      <c r="AB18" s="111"/>
      <c r="AC18" s="135" t="s">
        <v>128</v>
      </c>
      <c r="AD18" s="153"/>
      <c r="AE18" s="111"/>
      <c r="AF18" s="135" t="s">
        <v>128</v>
      </c>
      <c r="AG18" s="153"/>
      <c r="AH18" s="673"/>
      <c r="AI18" s="674"/>
      <c r="AJ18" s="676"/>
      <c r="AK18" s="693"/>
    </row>
    <row r="19" spans="1:37" ht="21">
      <c r="A19" s="116"/>
      <c r="B19" s="126"/>
      <c r="C19" s="138"/>
      <c r="D19" s="119"/>
      <c r="E19" s="120"/>
      <c r="F19" s="121"/>
      <c r="G19" s="119"/>
      <c r="H19" s="120"/>
      <c r="I19" s="121"/>
      <c r="J19" s="119"/>
      <c r="K19" s="120"/>
      <c r="L19" s="121"/>
      <c r="M19" s="119"/>
      <c r="N19" s="120"/>
      <c r="O19" s="121"/>
      <c r="P19" s="130"/>
      <c r="Q19" s="130"/>
      <c r="R19" s="130"/>
      <c r="S19" s="139"/>
      <c r="T19" s="120"/>
      <c r="U19" s="119"/>
      <c r="V19" s="119"/>
      <c r="W19" s="120"/>
      <c r="X19" s="119"/>
      <c r="Y19" s="119"/>
      <c r="Z19" s="120"/>
      <c r="AA19" s="119"/>
      <c r="AB19" s="119"/>
      <c r="AC19" s="120"/>
      <c r="AD19" s="119"/>
      <c r="AE19" s="119"/>
      <c r="AF19" s="120"/>
      <c r="AG19" s="119"/>
      <c r="AH19" s="122"/>
      <c r="AI19" s="122"/>
      <c r="AJ19" s="123"/>
      <c r="AK19" s="124"/>
    </row>
    <row r="20" spans="1:37" ht="21">
      <c r="A20" s="116"/>
      <c r="B20" s="126"/>
      <c r="C20" s="138"/>
      <c r="D20" s="119"/>
      <c r="E20" s="120"/>
      <c r="F20" s="121"/>
      <c r="G20" s="119"/>
      <c r="H20" s="120"/>
      <c r="I20" s="121"/>
      <c r="J20" s="119"/>
      <c r="K20" s="120"/>
      <c r="L20" s="121"/>
      <c r="M20" s="119"/>
      <c r="N20" s="120"/>
      <c r="O20" s="121"/>
      <c r="P20" s="130"/>
      <c r="Q20" s="130"/>
      <c r="R20" s="130"/>
      <c r="S20" s="139"/>
      <c r="T20" s="120"/>
      <c r="U20" s="119"/>
      <c r="V20" s="119"/>
      <c r="W20" s="120"/>
      <c r="X20" s="119"/>
      <c r="Y20" s="119"/>
      <c r="Z20" s="120"/>
      <c r="AA20" s="119"/>
      <c r="AB20" s="119"/>
      <c r="AC20" s="120"/>
      <c r="AD20" s="119"/>
      <c r="AE20" s="119"/>
      <c r="AF20" s="120"/>
      <c r="AG20" s="119"/>
      <c r="AH20" s="122"/>
      <c r="AI20" s="122"/>
      <c r="AJ20" s="123"/>
      <c r="AK20" s="124"/>
    </row>
    <row r="21" spans="1:37" ht="21">
      <c r="A21" s="116"/>
      <c r="B21" s="126"/>
      <c r="C21" s="138"/>
      <c r="D21" s="119"/>
      <c r="E21" s="120"/>
      <c r="F21" s="121"/>
      <c r="G21" s="119"/>
      <c r="H21" s="120"/>
      <c r="I21" s="121"/>
      <c r="J21" s="119"/>
      <c r="K21" s="120"/>
      <c r="L21" s="121"/>
      <c r="M21" s="119"/>
      <c r="N21" s="120"/>
      <c r="O21" s="121"/>
      <c r="P21" s="130"/>
      <c r="Q21" s="130"/>
      <c r="R21" s="130"/>
      <c r="S21" s="139"/>
      <c r="T21" s="120"/>
      <c r="U21" s="119"/>
      <c r="V21" s="119"/>
      <c r="W21" s="120"/>
      <c r="X21" s="119"/>
      <c r="Y21" s="119"/>
      <c r="Z21" s="120"/>
      <c r="AA21" s="119"/>
      <c r="AB21" s="119"/>
      <c r="AC21" s="120"/>
      <c r="AD21" s="119"/>
      <c r="AE21" s="119"/>
      <c r="AF21" s="120"/>
      <c r="AG21" s="119"/>
      <c r="AH21" s="122"/>
      <c r="AI21" s="122"/>
      <c r="AJ21" s="123"/>
      <c r="AK21" s="124"/>
    </row>
    <row r="22" spans="1:37" ht="21">
      <c r="A22" s="116"/>
      <c r="B22" s="126"/>
      <c r="C22" s="138"/>
      <c r="D22" s="119"/>
      <c r="E22" s="120"/>
      <c r="F22" s="121"/>
      <c r="G22" s="119"/>
      <c r="H22" s="120"/>
      <c r="I22" s="121"/>
      <c r="J22" s="119"/>
      <c r="K22" s="120"/>
      <c r="L22" s="121"/>
      <c r="M22" s="119"/>
      <c r="N22" s="120"/>
      <c r="O22" s="121"/>
      <c r="P22" s="130"/>
      <c r="Q22" s="130"/>
      <c r="R22" s="130"/>
      <c r="S22" s="139"/>
      <c r="T22" s="120"/>
      <c r="U22" s="119"/>
      <c r="V22" s="119"/>
      <c r="W22" s="120"/>
      <c r="X22" s="119"/>
      <c r="Y22" s="119"/>
      <c r="Z22" s="120"/>
      <c r="AA22" s="119"/>
      <c r="AB22" s="119"/>
      <c r="AC22" s="120"/>
      <c r="AD22" s="119"/>
      <c r="AE22" s="119"/>
      <c r="AF22" s="120"/>
      <c r="AG22" s="119"/>
      <c r="AH22" s="122"/>
      <c r="AI22" s="122"/>
      <c r="AJ22" s="123"/>
      <c r="AK22" s="124"/>
    </row>
    <row r="23" spans="3:16" ht="15.75">
      <c r="C23" s="112" t="s">
        <v>583</v>
      </c>
      <c r="D23" s="644" t="s">
        <v>54</v>
      </c>
      <c r="E23" s="644"/>
      <c r="F23" s="644"/>
      <c r="G23" s="644"/>
      <c r="H23" s="644"/>
      <c r="I23" s="644"/>
      <c r="J23" s="644"/>
      <c r="K23" s="644"/>
      <c r="L23" s="112"/>
      <c r="M23" s="112"/>
      <c r="N23" s="112"/>
      <c r="O23" s="112"/>
      <c r="P23" s="112"/>
    </row>
    <row r="26" spans="3:19" ht="15.75">
      <c r="C26" s="113" t="s">
        <v>584</v>
      </c>
      <c r="D26" s="113"/>
      <c r="E26" s="113"/>
      <c r="F26" s="113" t="s">
        <v>55</v>
      </c>
      <c r="G26" s="113"/>
      <c r="H26" s="113"/>
      <c r="I26" s="113"/>
      <c r="J26" s="113"/>
      <c r="K26" s="112"/>
      <c r="L26" s="112"/>
      <c r="M26" s="112"/>
      <c r="N26" s="112"/>
      <c r="P26" s="113"/>
      <c r="Q26" s="113"/>
      <c r="R26" s="113"/>
      <c r="S26" s="113"/>
    </row>
    <row r="27" spans="3:36" ht="23.25">
      <c r="C27" s="645" t="s">
        <v>133</v>
      </c>
      <c r="D27" s="645"/>
      <c r="E27" s="645"/>
      <c r="F27" s="645"/>
      <c r="G27" s="645"/>
      <c r="H27" s="645"/>
      <c r="I27" s="645"/>
      <c r="J27" s="645"/>
      <c r="K27" s="645"/>
      <c r="L27" s="645"/>
      <c r="M27" s="645"/>
      <c r="N27" s="645"/>
      <c r="O27" s="645"/>
      <c r="P27" s="645"/>
      <c r="Q27" s="645"/>
      <c r="R27" s="645"/>
      <c r="S27" s="645"/>
      <c r="T27" s="645"/>
      <c r="U27" s="645"/>
      <c r="V27" s="645"/>
      <c r="W27" s="645"/>
      <c r="X27" s="645"/>
      <c r="Y27" s="645"/>
      <c r="Z27" s="645"/>
      <c r="AA27" s="645"/>
      <c r="AB27" s="645"/>
      <c r="AC27" s="645"/>
      <c r="AD27" s="645"/>
      <c r="AE27" s="645"/>
      <c r="AF27" s="645"/>
      <c r="AG27" s="645"/>
      <c r="AH27" s="645"/>
      <c r="AI27" s="645"/>
      <c r="AJ27" s="645"/>
    </row>
    <row r="28" spans="3:36" ht="23.25">
      <c r="C28" s="108" t="s">
        <v>71</v>
      </c>
      <c r="D28" s="645" t="s">
        <v>582</v>
      </c>
      <c r="E28" s="645"/>
      <c r="F28" s="645"/>
      <c r="G28" s="645"/>
      <c r="H28" s="645"/>
      <c r="I28" s="645"/>
      <c r="J28" s="645"/>
      <c r="K28" s="645"/>
      <c r="L28" s="645"/>
      <c r="M28" s="645"/>
      <c r="N28" s="645"/>
      <c r="O28" s="645"/>
      <c r="P28" s="645"/>
      <c r="Q28" s="645"/>
      <c r="R28" s="645"/>
      <c r="S28" s="645"/>
      <c r="T28" s="645"/>
      <c r="U28" s="645"/>
      <c r="V28" s="645"/>
      <c r="W28" s="645"/>
      <c r="X28" s="645"/>
      <c r="Y28" s="645"/>
      <c r="Z28" s="645"/>
      <c r="AA28" s="645"/>
      <c r="AB28" s="658" t="s">
        <v>52</v>
      </c>
      <c r="AC28" s="658"/>
      <c r="AD28" s="658"/>
      <c r="AE28" s="658"/>
      <c r="AF28" s="658"/>
      <c r="AG28" s="658"/>
      <c r="AH28" s="658"/>
      <c r="AI28" s="658"/>
      <c r="AJ28" s="658"/>
    </row>
    <row r="29" spans="3:36" ht="23.25">
      <c r="C29" s="108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127"/>
      <c r="AB29" s="115"/>
      <c r="AC29" s="115"/>
      <c r="AD29" s="115"/>
      <c r="AE29" s="115"/>
      <c r="AF29" s="115"/>
      <c r="AG29" s="115"/>
      <c r="AH29" s="115"/>
      <c r="AI29" s="115"/>
      <c r="AJ29" s="115"/>
    </row>
    <row r="30" spans="1:37" ht="26.25">
      <c r="A30" s="104"/>
      <c r="B30" s="104"/>
      <c r="C30" s="131" t="s">
        <v>75</v>
      </c>
      <c r="D30" s="104"/>
      <c r="E30" s="104"/>
      <c r="F30" s="104"/>
      <c r="G30" s="703" t="s">
        <v>18</v>
      </c>
      <c r="H30" s="703"/>
      <c r="I30" s="703"/>
      <c r="J30" s="703"/>
      <c r="K30" s="703"/>
      <c r="L30" s="703"/>
      <c r="M30" s="703"/>
      <c r="N30" s="703"/>
      <c r="O30" s="703"/>
      <c r="P30" s="703"/>
      <c r="Q30" s="703"/>
      <c r="R30" s="703"/>
      <c r="S30" s="703"/>
      <c r="T30" s="703"/>
      <c r="U30" s="703"/>
      <c r="V30" s="703"/>
      <c r="W30" s="703"/>
      <c r="X30" s="703"/>
      <c r="Y30" s="703"/>
      <c r="Z30" s="703"/>
      <c r="AA30" s="703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</row>
    <row r="31" spans="1:37" ht="26.25">
      <c r="A31" s="104"/>
      <c r="B31" s="104"/>
      <c r="C31" s="131"/>
      <c r="D31" s="104"/>
      <c r="E31" s="104"/>
      <c r="F31" s="10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4"/>
      <c r="W31" s="134"/>
      <c r="X31" s="134"/>
      <c r="Y31" s="134"/>
      <c r="Z31" s="134"/>
      <c r="AA31" s="134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/>
    </row>
    <row r="32" spans="1:37" ht="15">
      <c r="A32" s="105" t="s">
        <v>0</v>
      </c>
      <c r="B32" s="106"/>
      <c r="C32" s="107" t="s">
        <v>124</v>
      </c>
      <c r="D32" s="655">
        <v>1</v>
      </c>
      <c r="E32" s="656"/>
      <c r="F32" s="657"/>
      <c r="G32" s="655">
        <v>2</v>
      </c>
      <c r="H32" s="656"/>
      <c r="I32" s="657"/>
      <c r="J32" s="655">
        <v>3</v>
      </c>
      <c r="K32" s="656"/>
      <c r="L32" s="657"/>
      <c r="M32" s="655">
        <v>4</v>
      </c>
      <c r="N32" s="656"/>
      <c r="O32" s="657"/>
      <c r="P32" s="655">
        <v>5</v>
      </c>
      <c r="Q32" s="656"/>
      <c r="R32" s="657"/>
      <c r="S32" s="655">
        <v>6</v>
      </c>
      <c r="T32" s="656"/>
      <c r="U32" s="657"/>
      <c r="V32" s="655">
        <v>7</v>
      </c>
      <c r="W32" s="656"/>
      <c r="X32" s="657"/>
      <c r="Y32" s="655">
        <v>8</v>
      </c>
      <c r="Z32" s="656"/>
      <c r="AA32" s="657"/>
      <c r="AB32" s="655">
        <v>9</v>
      </c>
      <c r="AC32" s="656"/>
      <c r="AD32" s="657"/>
      <c r="AE32" s="655">
        <v>10</v>
      </c>
      <c r="AF32" s="656"/>
      <c r="AG32" s="657"/>
      <c r="AH32" s="659" t="s">
        <v>125</v>
      </c>
      <c r="AI32" s="660"/>
      <c r="AJ32" s="109" t="s">
        <v>126</v>
      </c>
      <c r="AK32" s="110" t="s">
        <v>127</v>
      </c>
    </row>
    <row r="33" spans="1:37" ht="21">
      <c r="A33" s="633">
        <v>1</v>
      </c>
      <c r="B33" s="649">
        <v>111</v>
      </c>
      <c r="C33" s="136" t="str">
        <f>IF(B33="","",VLOOKUP(B33,'списки участников'!A:I,3,FALSE))</f>
        <v>Набиева Анита</v>
      </c>
      <c r="D33" s="647"/>
      <c r="E33" s="647"/>
      <c r="F33" s="648"/>
      <c r="G33" s="630" t="s">
        <v>3</v>
      </c>
      <c r="H33" s="631"/>
      <c r="I33" s="632"/>
      <c r="J33" s="630" t="s">
        <v>3</v>
      </c>
      <c r="K33" s="631"/>
      <c r="L33" s="632"/>
      <c r="M33" s="630">
        <v>2</v>
      </c>
      <c r="N33" s="631"/>
      <c r="O33" s="632"/>
      <c r="P33" s="630" t="s">
        <v>3</v>
      </c>
      <c r="Q33" s="631"/>
      <c r="R33" s="632"/>
      <c r="S33" s="630" t="s">
        <v>3</v>
      </c>
      <c r="T33" s="631"/>
      <c r="U33" s="632"/>
      <c r="V33" s="630"/>
      <c r="W33" s="631"/>
      <c r="X33" s="632"/>
      <c r="Y33" s="630"/>
      <c r="Z33" s="631"/>
      <c r="AA33" s="632"/>
      <c r="AB33" s="664"/>
      <c r="AC33" s="665"/>
      <c r="AD33" s="666"/>
      <c r="AE33" s="664"/>
      <c r="AF33" s="665"/>
      <c r="AG33" s="666"/>
      <c r="AH33" s="671">
        <v>10</v>
      </c>
      <c r="AI33" s="672"/>
      <c r="AJ33" s="669"/>
      <c r="AK33" s="693">
        <v>1</v>
      </c>
    </row>
    <row r="34" spans="1:37" ht="21">
      <c r="A34" s="634"/>
      <c r="B34" s="650"/>
      <c r="C34" s="137" t="s">
        <v>130</v>
      </c>
      <c r="D34" s="624"/>
      <c r="E34" s="624"/>
      <c r="F34" s="625"/>
      <c r="G34" s="144"/>
      <c r="H34" s="146" t="s">
        <v>204</v>
      </c>
      <c r="I34" s="147"/>
      <c r="J34" s="144"/>
      <c r="K34" s="146" t="s">
        <v>221</v>
      </c>
      <c r="L34" s="147"/>
      <c r="M34" s="144"/>
      <c r="N34" s="146" t="s">
        <v>171</v>
      </c>
      <c r="O34" s="147"/>
      <c r="P34" s="144"/>
      <c r="Q34" s="146" t="s">
        <v>709</v>
      </c>
      <c r="R34" s="147"/>
      <c r="S34" s="144"/>
      <c r="T34" s="146" t="s">
        <v>786</v>
      </c>
      <c r="U34" s="147"/>
      <c r="V34" s="144"/>
      <c r="W34" s="146"/>
      <c r="X34" s="147"/>
      <c r="Y34" s="144"/>
      <c r="Z34" s="146"/>
      <c r="AA34" s="147"/>
      <c r="AB34" s="111"/>
      <c r="AC34" s="135" t="s">
        <v>128</v>
      </c>
      <c r="AD34" s="153"/>
      <c r="AE34" s="111"/>
      <c r="AF34" s="135" t="s">
        <v>128</v>
      </c>
      <c r="AG34" s="153"/>
      <c r="AH34" s="673"/>
      <c r="AI34" s="674"/>
      <c r="AJ34" s="670"/>
      <c r="AK34" s="693"/>
    </row>
    <row r="35" spans="1:37" ht="21">
      <c r="A35" s="633">
        <v>2</v>
      </c>
      <c r="B35" s="649">
        <v>113</v>
      </c>
      <c r="C35" s="136" t="str">
        <f>IF(B35="","",VLOOKUP(B35,'списки участников'!A:I,3,FALSE))</f>
        <v>Исмаилова Айнур</v>
      </c>
      <c r="D35" s="651" t="s">
        <v>1</v>
      </c>
      <c r="E35" s="652"/>
      <c r="F35" s="653"/>
      <c r="G35" s="687"/>
      <c r="H35" s="688"/>
      <c r="I35" s="689"/>
      <c r="J35" s="173"/>
      <c r="K35" s="175" t="s">
        <v>3</v>
      </c>
      <c r="L35" s="174"/>
      <c r="M35" s="630" t="s">
        <v>3</v>
      </c>
      <c r="N35" s="631"/>
      <c r="O35" s="632"/>
      <c r="P35" s="630" t="s">
        <v>3</v>
      </c>
      <c r="Q35" s="631"/>
      <c r="R35" s="632"/>
      <c r="S35" s="630" t="s">
        <v>3</v>
      </c>
      <c r="T35" s="631"/>
      <c r="U35" s="632"/>
      <c r="V35" s="630"/>
      <c r="W35" s="631"/>
      <c r="X35" s="632"/>
      <c r="Y35" s="630"/>
      <c r="Z35" s="631"/>
      <c r="AA35" s="632"/>
      <c r="AB35" s="664"/>
      <c r="AC35" s="665"/>
      <c r="AD35" s="666"/>
      <c r="AE35" s="664"/>
      <c r="AF35" s="665"/>
      <c r="AG35" s="666"/>
      <c r="AH35" s="671">
        <v>9</v>
      </c>
      <c r="AI35" s="672"/>
      <c r="AJ35" s="675"/>
      <c r="AK35" s="693">
        <v>2</v>
      </c>
    </row>
    <row r="36" spans="1:37" ht="21">
      <c r="A36" s="634"/>
      <c r="B36" s="679"/>
      <c r="C36" s="137" t="s">
        <v>131</v>
      </c>
      <c r="D36" s="144" t="s">
        <v>128</v>
      </c>
      <c r="E36" s="146" t="s">
        <v>157</v>
      </c>
      <c r="F36" s="145" t="s">
        <v>128</v>
      </c>
      <c r="G36" s="690"/>
      <c r="H36" s="691"/>
      <c r="I36" s="692"/>
      <c r="J36" s="170"/>
      <c r="K36" s="172" t="s">
        <v>211</v>
      </c>
      <c r="L36" s="171"/>
      <c r="M36" s="144"/>
      <c r="N36" s="146" t="s">
        <v>240</v>
      </c>
      <c r="O36" s="147"/>
      <c r="P36" s="144"/>
      <c r="Q36" s="146" t="s">
        <v>784</v>
      </c>
      <c r="R36" s="147"/>
      <c r="S36" s="144"/>
      <c r="T36" s="146" t="s">
        <v>260</v>
      </c>
      <c r="U36" s="147"/>
      <c r="V36" s="144"/>
      <c r="W36" s="146"/>
      <c r="X36" s="147"/>
      <c r="Y36" s="144"/>
      <c r="Z36" s="146"/>
      <c r="AA36" s="147"/>
      <c r="AB36" s="111"/>
      <c r="AC36" s="135" t="s">
        <v>128</v>
      </c>
      <c r="AD36" s="153"/>
      <c r="AE36" s="111"/>
      <c r="AF36" s="135" t="s">
        <v>128</v>
      </c>
      <c r="AG36" s="153"/>
      <c r="AH36" s="673"/>
      <c r="AI36" s="674"/>
      <c r="AJ36" s="676"/>
      <c r="AK36" s="693"/>
    </row>
    <row r="37" spans="1:37" ht="21">
      <c r="A37" s="633">
        <v>3</v>
      </c>
      <c r="B37" s="635">
        <v>112</v>
      </c>
      <c r="C37" s="136" t="str">
        <f>IF(B37="","",VLOOKUP(B37,'списки участников'!A:I,3,FALSE))</f>
        <v>Алиева Маляк</v>
      </c>
      <c r="D37" s="630">
        <v>1</v>
      </c>
      <c r="E37" s="631"/>
      <c r="F37" s="632"/>
      <c r="G37" s="630" t="s">
        <v>1</v>
      </c>
      <c r="H37" s="631"/>
      <c r="I37" s="632"/>
      <c r="J37" s="687"/>
      <c r="K37" s="688"/>
      <c r="L37" s="689"/>
      <c r="M37" s="630" t="s">
        <v>3</v>
      </c>
      <c r="N37" s="631"/>
      <c r="O37" s="632"/>
      <c r="P37" s="186"/>
      <c r="Q37" s="175" t="s">
        <v>3</v>
      </c>
      <c r="R37" s="187"/>
      <c r="S37" s="630" t="s">
        <v>3</v>
      </c>
      <c r="T37" s="631"/>
      <c r="U37" s="632"/>
      <c r="V37" s="630"/>
      <c r="W37" s="631"/>
      <c r="X37" s="632"/>
      <c r="Y37" s="630"/>
      <c r="Z37" s="631"/>
      <c r="AA37" s="632"/>
      <c r="AB37" s="664"/>
      <c r="AC37" s="665"/>
      <c r="AD37" s="666"/>
      <c r="AE37" s="664"/>
      <c r="AF37" s="665"/>
      <c r="AG37" s="666"/>
      <c r="AH37" s="671">
        <v>8</v>
      </c>
      <c r="AI37" s="672"/>
      <c r="AJ37" s="675"/>
      <c r="AK37" s="693">
        <v>3</v>
      </c>
    </row>
    <row r="38" spans="1:37" ht="21">
      <c r="A38" s="634"/>
      <c r="B38" s="636"/>
      <c r="C38" s="137" t="s">
        <v>143</v>
      </c>
      <c r="D38" s="144"/>
      <c r="E38" s="146" t="s">
        <v>145</v>
      </c>
      <c r="F38" s="145" t="s">
        <v>128</v>
      </c>
      <c r="G38" s="144" t="s">
        <v>128</v>
      </c>
      <c r="H38" s="146" t="s">
        <v>145</v>
      </c>
      <c r="I38" s="145" t="s">
        <v>128</v>
      </c>
      <c r="J38" s="690"/>
      <c r="K38" s="691"/>
      <c r="L38" s="692"/>
      <c r="M38" s="144" t="s">
        <v>128</v>
      </c>
      <c r="N38" s="146" t="s">
        <v>195</v>
      </c>
      <c r="O38" s="145" t="s">
        <v>128</v>
      </c>
      <c r="P38" s="170"/>
      <c r="Q38" s="195" t="s">
        <v>785</v>
      </c>
      <c r="R38" s="171"/>
      <c r="S38" s="144"/>
      <c r="T38" s="146" t="s">
        <v>732</v>
      </c>
      <c r="U38" s="147"/>
      <c r="V38" s="144"/>
      <c r="W38" s="146"/>
      <c r="X38" s="147"/>
      <c r="Y38" s="144"/>
      <c r="Z38" s="146"/>
      <c r="AA38" s="147"/>
      <c r="AB38" s="111"/>
      <c r="AC38" s="135" t="s">
        <v>128</v>
      </c>
      <c r="AD38" s="153"/>
      <c r="AE38" s="111"/>
      <c r="AF38" s="135" t="s">
        <v>128</v>
      </c>
      <c r="AG38" s="153"/>
      <c r="AH38" s="673"/>
      <c r="AI38" s="674"/>
      <c r="AJ38" s="676"/>
      <c r="AK38" s="693"/>
    </row>
    <row r="39" spans="1:37" ht="21">
      <c r="A39" s="633">
        <v>4</v>
      </c>
      <c r="B39" s="649">
        <v>116</v>
      </c>
      <c r="C39" s="136" t="str">
        <f>IF(B39="","",VLOOKUP(B39,'списки участников'!A:I,3,FALSE))</f>
        <v>Вишерская Алина</v>
      </c>
      <c r="D39" s="651" t="s">
        <v>1</v>
      </c>
      <c r="E39" s="652"/>
      <c r="F39" s="653"/>
      <c r="G39" s="630" t="s">
        <v>1</v>
      </c>
      <c r="H39" s="631"/>
      <c r="I39" s="632"/>
      <c r="J39" s="186"/>
      <c r="K39" s="175" t="s">
        <v>1</v>
      </c>
      <c r="L39" s="187"/>
      <c r="M39" s="687"/>
      <c r="N39" s="688"/>
      <c r="O39" s="689"/>
      <c r="P39" s="630" t="s">
        <v>3</v>
      </c>
      <c r="Q39" s="631"/>
      <c r="R39" s="632"/>
      <c r="S39" s="186"/>
      <c r="T39" s="175" t="s">
        <v>3</v>
      </c>
      <c r="U39" s="187"/>
      <c r="V39" s="630"/>
      <c r="W39" s="631"/>
      <c r="X39" s="632"/>
      <c r="Y39" s="630"/>
      <c r="Z39" s="631"/>
      <c r="AA39" s="632"/>
      <c r="AB39" s="664"/>
      <c r="AC39" s="665"/>
      <c r="AD39" s="666"/>
      <c r="AE39" s="664"/>
      <c r="AF39" s="665"/>
      <c r="AG39" s="666"/>
      <c r="AH39" s="671">
        <v>7</v>
      </c>
      <c r="AI39" s="672"/>
      <c r="AJ39" s="675"/>
      <c r="AK39" s="693">
        <v>4</v>
      </c>
    </row>
    <row r="40" spans="1:37" ht="21">
      <c r="A40" s="634"/>
      <c r="B40" s="679"/>
      <c r="C40" s="137" t="s">
        <v>713</v>
      </c>
      <c r="D40" s="144"/>
      <c r="E40" s="146" t="s">
        <v>145</v>
      </c>
      <c r="F40" s="145"/>
      <c r="G40" s="144"/>
      <c r="H40" s="146" t="s">
        <v>145</v>
      </c>
      <c r="I40" s="145"/>
      <c r="J40" s="170"/>
      <c r="K40" s="172" t="s">
        <v>145</v>
      </c>
      <c r="L40" s="171"/>
      <c r="M40" s="690"/>
      <c r="N40" s="691"/>
      <c r="O40" s="692"/>
      <c r="P40" s="144"/>
      <c r="Q40" s="146" t="s">
        <v>787</v>
      </c>
      <c r="R40" s="147"/>
      <c r="S40" s="170"/>
      <c r="T40" s="172" t="s">
        <v>146</v>
      </c>
      <c r="U40" s="171"/>
      <c r="V40" s="144"/>
      <c r="W40" s="146"/>
      <c r="X40" s="147"/>
      <c r="Y40" s="144"/>
      <c r="Z40" s="146"/>
      <c r="AA40" s="147"/>
      <c r="AB40" s="111"/>
      <c r="AC40" s="135" t="s">
        <v>128</v>
      </c>
      <c r="AD40" s="153"/>
      <c r="AE40" s="111"/>
      <c r="AF40" s="135" t="s">
        <v>128</v>
      </c>
      <c r="AG40" s="153"/>
      <c r="AH40" s="673"/>
      <c r="AI40" s="674"/>
      <c r="AJ40" s="676"/>
      <c r="AK40" s="693"/>
    </row>
    <row r="41" spans="1:37" ht="21">
      <c r="A41" s="633">
        <v>5</v>
      </c>
      <c r="B41" s="635">
        <v>114</v>
      </c>
      <c r="C41" s="136" t="str">
        <f>IF(B41="","",VLOOKUP(B41,'списки участников'!A:I,3,FALSE))</f>
        <v>Иванова Олеся</v>
      </c>
      <c r="D41" s="630">
        <v>1</v>
      </c>
      <c r="E41" s="631"/>
      <c r="F41" s="632"/>
      <c r="G41" s="630" t="s">
        <v>1</v>
      </c>
      <c r="H41" s="631"/>
      <c r="I41" s="632"/>
      <c r="J41" s="571"/>
      <c r="K41" s="191" t="s">
        <v>1</v>
      </c>
      <c r="L41" s="572"/>
      <c r="M41" s="630" t="s">
        <v>1</v>
      </c>
      <c r="N41" s="631"/>
      <c r="O41" s="632"/>
      <c r="P41" s="620"/>
      <c r="Q41" s="621"/>
      <c r="R41" s="622"/>
      <c r="S41" s="630" t="s">
        <v>3</v>
      </c>
      <c r="T41" s="631"/>
      <c r="U41" s="632"/>
      <c r="V41" s="630"/>
      <c r="W41" s="631"/>
      <c r="X41" s="632"/>
      <c r="Y41" s="630"/>
      <c r="Z41" s="631"/>
      <c r="AA41" s="632"/>
      <c r="AB41" s="664"/>
      <c r="AC41" s="665"/>
      <c r="AD41" s="666"/>
      <c r="AE41" s="664"/>
      <c r="AF41" s="665"/>
      <c r="AG41" s="666"/>
      <c r="AH41" s="671">
        <v>6</v>
      </c>
      <c r="AI41" s="672"/>
      <c r="AJ41" s="675"/>
      <c r="AK41" s="693">
        <v>5</v>
      </c>
    </row>
    <row r="42" spans="1:37" ht="21">
      <c r="A42" s="634"/>
      <c r="B42" s="636"/>
      <c r="C42" s="137" t="s">
        <v>139</v>
      </c>
      <c r="D42" s="144"/>
      <c r="E42" s="146" t="s">
        <v>145</v>
      </c>
      <c r="F42" s="145" t="s">
        <v>128</v>
      </c>
      <c r="G42" s="144" t="s">
        <v>128</v>
      </c>
      <c r="H42" s="146" t="s">
        <v>145</v>
      </c>
      <c r="I42" s="145" t="s">
        <v>128</v>
      </c>
      <c r="J42" s="573"/>
      <c r="K42" s="192" t="s">
        <v>157</v>
      </c>
      <c r="L42" s="574"/>
      <c r="M42" s="144"/>
      <c r="N42" s="146" t="s">
        <v>145</v>
      </c>
      <c r="O42" s="145" t="s">
        <v>128</v>
      </c>
      <c r="P42" s="623"/>
      <c r="Q42" s="624"/>
      <c r="R42" s="625"/>
      <c r="S42" s="144"/>
      <c r="T42" s="146" t="s">
        <v>260</v>
      </c>
      <c r="U42" s="147"/>
      <c r="V42" s="144"/>
      <c r="W42" s="146"/>
      <c r="X42" s="147"/>
      <c r="Y42" s="144"/>
      <c r="Z42" s="146"/>
      <c r="AA42" s="147"/>
      <c r="AB42" s="111"/>
      <c r="AC42" s="135" t="s">
        <v>128</v>
      </c>
      <c r="AD42" s="153"/>
      <c r="AE42" s="111"/>
      <c r="AF42" s="135" t="s">
        <v>128</v>
      </c>
      <c r="AG42" s="153"/>
      <c r="AH42" s="673"/>
      <c r="AI42" s="674"/>
      <c r="AJ42" s="676"/>
      <c r="AK42" s="693"/>
    </row>
    <row r="43" spans="1:37" ht="21">
      <c r="A43" s="633">
        <v>6</v>
      </c>
      <c r="B43" s="649">
        <v>115</v>
      </c>
      <c r="C43" s="136" t="str">
        <f>IF(B43="","",VLOOKUP(B43,'списки участников'!A:I,3,FALSE))</f>
        <v>Молокаева Ирина</v>
      </c>
      <c r="D43" s="651" t="s">
        <v>1</v>
      </c>
      <c r="E43" s="652"/>
      <c r="F43" s="653"/>
      <c r="G43" s="630" t="s">
        <v>1</v>
      </c>
      <c r="H43" s="631"/>
      <c r="I43" s="632"/>
      <c r="J43" s="186"/>
      <c r="K43" s="175" t="s">
        <v>1</v>
      </c>
      <c r="L43" s="187"/>
      <c r="M43" s="571"/>
      <c r="N43" s="175" t="s">
        <v>1</v>
      </c>
      <c r="O43" s="572"/>
      <c r="P43" s="694" t="s">
        <v>1</v>
      </c>
      <c r="Q43" s="695"/>
      <c r="R43" s="696"/>
      <c r="S43" s="620"/>
      <c r="T43" s="621"/>
      <c r="U43" s="622"/>
      <c r="V43" s="630"/>
      <c r="W43" s="631"/>
      <c r="X43" s="632"/>
      <c r="Y43" s="630"/>
      <c r="Z43" s="631"/>
      <c r="AA43" s="632"/>
      <c r="AB43" s="664"/>
      <c r="AC43" s="665"/>
      <c r="AD43" s="666"/>
      <c r="AE43" s="664"/>
      <c r="AF43" s="665"/>
      <c r="AG43" s="666"/>
      <c r="AH43" s="671">
        <v>5</v>
      </c>
      <c r="AI43" s="672"/>
      <c r="AJ43" s="675"/>
      <c r="AK43" s="693">
        <v>6</v>
      </c>
    </row>
    <row r="44" spans="1:37" ht="21">
      <c r="A44" s="634"/>
      <c r="B44" s="679"/>
      <c r="C44" s="137" t="s">
        <v>252</v>
      </c>
      <c r="D44" s="144"/>
      <c r="E44" s="146" t="s">
        <v>145</v>
      </c>
      <c r="F44" s="145"/>
      <c r="G44" s="144"/>
      <c r="H44" s="146" t="s">
        <v>145</v>
      </c>
      <c r="I44" s="145"/>
      <c r="J44" s="170"/>
      <c r="K44" s="172" t="s">
        <v>145</v>
      </c>
      <c r="L44" s="171"/>
      <c r="M44" s="573"/>
      <c r="N44" s="172" t="s">
        <v>145</v>
      </c>
      <c r="O44" s="574"/>
      <c r="P44" s="170"/>
      <c r="Q44" s="172" t="s">
        <v>145</v>
      </c>
      <c r="R44" s="171"/>
      <c r="S44" s="623"/>
      <c r="T44" s="624"/>
      <c r="U44" s="625"/>
      <c r="V44" s="144"/>
      <c r="W44" s="146"/>
      <c r="X44" s="147"/>
      <c r="Y44" s="144"/>
      <c r="Z44" s="146"/>
      <c r="AA44" s="147"/>
      <c r="AB44" s="111"/>
      <c r="AC44" s="135" t="s">
        <v>128</v>
      </c>
      <c r="AD44" s="153"/>
      <c r="AE44" s="111"/>
      <c r="AF44" s="135" t="s">
        <v>128</v>
      </c>
      <c r="AG44" s="153"/>
      <c r="AH44" s="673"/>
      <c r="AI44" s="674"/>
      <c r="AJ44" s="676"/>
      <c r="AK44" s="693"/>
    </row>
    <row r="45" spans="1:37" ht="21">
      <c r="A45" s="116"/>
      <c r="B45" s="126"/>
      <c r="C45" s="138"/>
      <c r="D45" s="119"/>
      <c r="E45" s="120"/>
      <c r="F45" s="121"/>
      <c r="G45" s="119"/>
      <c r="H45" s="120"/>
      <c r="I45" s="121"/>
      <c r="J45" s="119"/>
      <c r="K45" s="120"/>
      <c r="L45" s="121"/>
      <c r="M45" s="119"/>
      <c r="N45" s="120"/>
      <c r="O45" s="121"/>
      <c r="P45" s="130"/>
      <c r="Q45" s="130"/>
      <c r="R45" s="130"/>
      <c r="S45" s="139"/>
      <c r="T45" s="120"/>
      <c r="U45" s="119"/>
      <c r="V45" s="119"/>
      <c r="W45" s="120"/>
      <c r="X45" s="119"/>
      <c r="Y45" s="119"/>
      <c r="Z45" s="120"/>
      <c r="AA45" s="119"/>
      <c r="AB45" s="119"/>
      <c r="AC45" s="120"/>
      <c r="AD45" s="119"/>
      <c r="AE45" s="119"/>
      <c r="AF45" s="120"/>
      <c r="AG45" s="119"/>
      <c r="AH45" s="122"/>
      <c r="AI45" s="122"/>
      <c r="AJ45" s="123"/>
      <c r="AK45" s="124"/>
    </row>
    <row r="46" spans="1:37" ht="21">
      <c r="A46" s="116"/>
      <c r="B46" s="126"/>
      <c r="C46" s="138"/>
      <c r="D46" s="119"/>
      <c r="E46" s="120"/>
      <c r="F46" s="121"/>
      <c r="G46" s="119"/>
      <c r="H46" s="120"/>
      <c r="I46" s="121"/>
      <c r="J46" s="119"/>
      <c r="K46" s="120"/>
      <c r="L46" s="121"/>
      <c r="M46" s="119"/>
      <c r="N46" s="120"/>
      <c r="O46" s="121"/>
      <c r="P46" s="130"/>
      <c r="Q46" s="130"/>
      <c r="R46" s="130"/>
      <c r="S46" s="139"/>
      <c r="T46" s="120"/>
      <c r="U46" s="119"/>
      <c r="V46" s="119"/>
      <c r="W46" s="120"/>
      <c r="X46" s="119"/>
      <c r="Y46" s="119"/>
      <c r="Z46" s="120"/>
      <c r="AA46" s="119"/>
      <c r="AB46" s="119"/>
      <c r="AC46" s="120"/>
      <c r="AD46" s="119"/>
      <c r="AE46" s="119"/>
      <c r="AF46" s="120"/>
      <c r="AG46" s="119"/>
      <c r="AH46" s="122"/>
      <c r="AI46" s="122"/>
      <c r="AJ46" s="123"/>
      <c r="AK46" s="124"/>
    </row>
    <row r="47" spans="1:37" ht="21">
      <c r="A47" s="116"/>
      <c r="B47" s="126"/>
      <c r="C47" s="138"/>
      <c r="D47" s="119"/>
      <c r="E47" s="120"/>
      <c r="F47" s="121"/>
      <c r="G47" s="119"/>
      <c r="H47" s="120"/>
      <c r="I47" s="121"/>
      <c r="J47" s="119"/>
      <c r="K47" s="120"/>
      <c r="L47" s="121"/>
      <c r="M47" s="119"/>
      <c r="N47" s="120"/>
      <c r="O47" s="121"/>
      <c r="P47" s="130"/>
      <c r="Q47" s="130"/>
      <c r="R47" s="130"/>
      <c r="S47" s="139"/>
      <c r="T47" s="120"/>
      <c r="U47" s="119"/>
      <c r="V47" s="119"/>
      <c r="W47" s="120"/>
      <c r="X47" s="119"/>
      <c r="Y47" s="119"/>
      <c r="Z47" s="120"/>
      <c r="AA47" s="119"/>
      <c r="AB47" s="119"/>
      <c r="AC47" s="120"/>
      <c r="AD47" s="119"/>
      <c r="AE47" s="119"/>
      <c r="AF47" s="120"/>
      <c r="AG47" s="119"/>
      <c r="AH47" s="122"/>
      <c r="AI47" s="122"/>
      <c r="AJ47" s="123"/>
      <c r="AK47" s="124"/>
    </row>
    <row r="48" spans="1:37" ht="21">
      <c r="A48" s="116"/>
      <c r="B48" s="126"/>
      <c r="C48" s="138"/>
      <c r="D48" s="119"/>
      <c r="E48" s="120"/>
      <c r="F48" s="121"/>
      <c r="G48" s="119"/>
      <c r="H48" s="120"/>
      <c r="I48" s="121"/>
      <c r="J48" s="119"/>
      <c r="K48" s="120"/>
      <c r="L48" s="121"/>
      <c r="M48" s="119"/>
      <c r="N48" s="120"/>
      <c r="O48" s="121"/>
      <c r="P48" s="130"/>
      <c r="Q48" s="130"/>
      <c r="R48" s="130"/>
      <c r="S48" s="139"/>
      <c r="T48" s="120"/>
      <c r="U48" s="119"/>
      <c r="V48" s="119"/>
      <c r="W48" s="120"/>
      <c r="X48" s="119"/>
      <c r="Y48" s="119"/>
      <c r="Z48" s="120"/>
      <c r="AA48" s="119"/>
      <c r="AB48" s="119"/>
      <c r="AC48" s="120"/>
      <c r="AD48" s="119"/>
      <c r="AE48" s="119"/>
      <c r="AF48" s="120"/>
      <c r="AG48" s="119"/>
      <c r="AH48" s="122"/>
      <c r="AI48" s="122"/>
      <c r="AJ48" s="123"/>
      <c r="AK48" s="124"/>
    </row>
    <row r="49" spans="3:16" ht="15.75">
      <c r="C49" s="112" t="s">
        <v>583</v>
      </c>
      <c r="D49" s="644" t="s">
        <v>54</v>
      </c>
      <c r="E49" s="644"/>
      <c r="F49" s="644"/>
      <c r="G49" s="644"/>
      <c r="H49" s="644"/>
      <c r="I49" s="644"/>
      <c r="J49" s="644"/>
      <c r="K49" s="644"/>
      <c r="L49" s="112"/>
      <c r="M49" s="112"/>
      <c r="N49" s="112"/>
      <c r="O49" s="112"/>
      <c r="P49" s="112"/>
    </row>
    <row r="52" spans="3:19" ht="15.75">
      <c r="C52" s="113" t="s">
        <v>584</v>
      </c>
      <c r="D52" s="113"/>
      <c r="E52" s="113"/>
      <c r="F52" s="113" t="s">
        <v>55</v>
      </c>
      <c r="G52" s="113"/>
      <c r="H52" s="113"/>
      <c r="I52" s="113"/>
      <c r="J52" s="113"/>
      <c r="K52" s="112"/>
      <c r="L52" s="112"/>
      <c r="M52" s="112"/>
      <c r="N52" s="112"/>
      <c r="P52" s="113"/>
      <c r="Q52" s="113"/>
      <c r="R52" s="113"/>
      <c r="S52" s="113"/>
    </row>
    <row r="53" spans="3:36" ht="23.25">
      <c r="C53" s="645" t="s">
        <v>133</v>
      </c>
      <c r="D53" s="645"/>
      <c r="E53" s="645"/>
      <c r="F53" s="645"/>
      <c r="G53" s="645"/>
      <c r="H53" s="645"/>
      <c r="I53" s="645"/>
      <c r="J53" s="645"/>
      <c r="K53" s="645"/>
      <c r="L53" s="645"/>
      <c r="M53" s="645"/>
      <c r="N53" s="645"/>
      <c r="O53" s="645"/>
      <c r="P53" s="645"/>
      <c r="Q53" s="645"/>
      <c r="R53" s="645"/>
      <c r="S53" s="645"/>
      <c r="T53" s="645"/>
      <c r="U53" s="645"/>
      <c r="V53" s="645"/>
      <c r="W53" s="645"/>
      <c r="X53" s="645"/>
      <c r="Y53" s="645"/>
      <c r="Z53" s="645"/>
      <c r="AA53" s="645"/>
      <c r="AB53" s="645"/>
      <c r="AC53" s="645"/>
      <c r="AD53" s="645"/>
      <c r="AE53" s="645"/>
      <c r="AF53" s="645"/>
      <c r="AG53" s="645"/>
      <c r="AH53" s="645"/>
      <c r="AI53" s="645"/>
      <c r="AJ53" s="645"/>
    </row>
    <row r="54" spans="3:36" ht="23.25">
      <c r="C54" s="108" t="s">
        <v>71</v>
      </c>
      <c r="D54" s="645" t="s">
        <v>582</v>
      </c>
      <c r="E54" s="645"/>
      <c r="F54" s="645"/>
      <c r="G54" s="645"/>
      <c r="H54" s="645"/>
      <c r="I54" s="645"/>
      <c r="J54" s="645"/>
      <c r="K54" s="645"/>
      <c r="L54" s="645"/>
      <c r="M54" s="645"/>
      <c r="N54" s="645"/>
      <c r="O54" s="645"/>
      <c r="P54" s="645"/>
      <c r="Q54" s="645"/>
      <c r="R54" s="645"/>
      <c r="S54" s="645"/>
      <c r="T54" s="645"/>
      <c r="U54" s="645"/>
      <c r="V54" s="645"/>
      <c r="W54" s="645"/>
      <c r="X54" s="645"/>
      <c r="Y54" s="645"/>
      <c r="Z54" s="645"/>
      <c r="AA54" s="645"/>
      <c r="AB54" s="658" t="s">
        <v>52</v>
      </c>
      <c r="AC54" s="658"/>
      <c r="AD54" s="658"/>
      <c r="AE54" s="658"/>
      <c r="AF54" s="658"/>
      <c r="AG54" s="658"/>
      <c r="AH54" s="658"/>
      <c r="AI54" s="658"/>
      <c r="AJ54" s="658"/>
    </row>
    <row r="55" spans="3:36" ht="23.25">
      <c r="C55" s="108"/>
      <c r="D55" s="127"/>
      <c r="E55" s="127"/>
      <c r="F55" s="127"/>
      <c r="G55" s="127"/>
      <c r="H55" s="127"/>
      <c r="I55" s="127"/>
      <c r="J55" s="127"/>
      <c r="K55" s="127"/>
      <c r="L55" s="127"/>
      <c r="M55" s="127"/>
      <c r="N55" s="127"/>
      <c r="O55" s="127"/>
      <c r="P55" s="127"/>
      <c r="Q55" s="127"/>
      <c r="R55" s="127"/>
      <c r="S55" s="127"/>
      <c r="T55" s="127"/>
      <c r="U55" s="127"/>
      <c r="V55" s="127"/>
      <c r="W55" s="127"/>
      <c r="X55" s="127"/>
      <c r="Y55" s="127"/>
      <c r="Z55" s="127"/>
      <c r="AA55" s="127"/>
      <c r="AB55" s="115"/>
      <c r="AC55" s="115"/>
      <c r="AD55" s="115"/>
      <c r="AE55" s="115"/>
      <c r="AF55" s="115"/>
      <c r="AG55" s="115"/>
      <c r="AH55" s="115"/>
      <c r="AI55" s="115"/>
      <c r="AJ55" s="115"/>
    </row>
    <row r="56" spans="1:37" ht="23.25">
      <c r="A56" s="104"/>
      <c r="B56" s="104"/>
      <c r="C56" s="125" t="s">
        <v>142</v>
      </c>
      <c r="D56" s="104"/>
      <c r="E56" s="104"/>
      <c r="F56" s="104"/>
      <c r="G56" s="708" t="s">
        <v>19</v>
      </c>
      <c r="H56" s="708"/>
      <c r="I56" s="708"/>
      <c r="J56" s="708"/>
      <c r="K56" s="708"/>
      <c r="L56" s="708"/>
      <c r="M56" s="708"/>
      <c r="N56" s="708"/>
      <c r="O56" s="708"/>
      <c r="P56" s="708"/>
      <c r="Q56" s="708"/>
      <c r="R56" s="708"/>
      <c r="S56" s="708"/>
      <c r="T56" s="708"/>
      <c r="U56" s="708"/>
      <c r="V56" s="708"/>
      <c r="W56" s="708"/>
      <c r="X56" s="708"/>
      <c r="Y56" s="708"/>
      <c r="Z56" s="708"/>
      <c r="AA56" s="708"/>
      <c r="AB56" s="104"/>
      <c r="AC56" s="104"/>
      <c r="AD56" s="104"/>
      <c r="AE56" s="104"/>
      <c r="AF56" s="104"/>
      <c r="AG56" s="104"/>
      <c r="AH56" s="104"/>
      <c r="AI56" s="104"/>
      <c r="AJ56" s="104"/>
      <c r="AK56" s="104"/>
    </row>
    <row r="57" spans="1:37" ht="23.25">
      <c r="A57" s="104"/>
      <c r="B57" s="104"/>
      <c r="C57" s="125"/>
      <c r="D57" s="104"/>
      <c r="E57" s="104"/>
      <c r="F57" s="104"/>
      <c r="G57" s="129"/>
      <c r="H57" s="129"/>
      <c r="I57" s="129"/>
      <c r="J57" s="129"/>
      <c r="K57" s="129"/>
      <c r="L57" s="129"/>
      <c r="M57" s="129"/>
      <c r="N57" s="129"/>
      <c r="O57" s="129"/>
      <c r="P57" s="129"/>
      <c r="Q57" s="129"/>
      <c r="R57" s="129"/>
      <c r="S57" s="129"/>
      <c r="T57" s="129"/>
      <c r="U57" s="129"/>
      <c r="V57" s="129"/>
      <c r="W57" s="129"/>
      <c r="X57" s="129"/>
      <c r="Y57" s="129"/>
      <c r="Z57" s="129"/>
      <c r="AA57" s="129"/>
      <c r="AB57" s="104"/>
      <c r="AC57" s="104"/>
      <c r="AD57" s="104"/>
      <c r="AE57" s="104"/>
      <c r="AF57" s="104"/>
      <c r="AG57" s="104"/>
      <c r="AH57" s="104"/>
      <c r="AI57" s="104"/>
      <c r="AJ57" s="104"/>
      <c r="AK57" s="104"/>
    </row>
    <row r="58" spans="1:37" ht="15">
      <c r="A58" s="105" t="s">
        <v>0</v>
      </c>
      <c r="B58" s="106"/>
      <c r="C58" s="107" t="s">
        <v>124</v>
      </c>
      <c r="D58" s="655">
        <v>1</v>
      </c>
      <c r="E58" s="656"/>
      <c r="F58" s="657"/>
      <c r="G58" s="655">
        <v>2</v>
      </c>
      <c r="H58" s="656"/>
      <c r="I58" s="657"/>
      <c r="J58" s="655">
        <v>3</v>
      </c>
      <c r="K58" s="656"/>
      <c r="L58" s="657"/>
      <c r="M58" s="655">
        <v>4</v>
      </c>
      <c r="N58" s="656"/>
      <c r="O58" s="657"/>
      <c r="P58" s="655">
        <v>5</v>
      </c>
      <c r="Q58" s="656"/>
      <c r="R58" s="657"/>
      <c r="S58" s="655">
        <v>6</v>
      </c>
      <c r="T58" s="656"/>
      <c r="U58" s="657"/>
      <c r="V58" s="655">
        <v>7</v>
      </c>
      <c r="W58" s="656"/>
      <c r="X58" s="657"/>
      <c r="Y58" s="655">
        <v>8</v>
      </c>
      <c r="Z58" s="656"/>
      <c r="AA58" s="657"/>
      <c r="AB58" s="655">
        <v>9</v>
      </c>
      <c r="AC58" s="656"/>
      <c r="AD58" s="657"/>
      <c r="AE58" s="655">
        <v>10</v>
      </c>
      <c r="AF58" s="656"/>
      <c r="AG58" s="657"/>
      <c r="AH58" s="659" t="s">
        <v>125</v>
      </c>
      <c r="AI58" s="660"/>
      <c r="AJ58" s="109" t="s">
        <v>126</v>
      </c>
      <c r="AK58" s="110" t="s">
        <v>127</v>
      </c>
    </row>
    <row r="59" spans="1:37" ht="21">
      <c r="A59" s="633">
        <v>1</v>
      </c>
      <c r="B59" s="662">
        <v>121</v>
      </c>
      <c r="C59" s="136" t="str">
        <f>IF(B59="","",VLOOKUP(B59,'списки участников'!A:I,3,FALSE))</f>
        <v>Абдуллаева Элла</v>
      </c>
      <c r="D59" s="647"/>
      <c r="E59" s="647"/>
      <c r="F59" s="648"/>
      <c r="G59" s="630" t="s">
        <v>3</v>
      </c>
      <c r="H59" s="631"/>
      <c r="I59" s="632"/>
      <c r="J59" s="630">
        <v>2</v>
      </c>
      <c r="K59" s="631"/>
      <c r="L59" s="632"/>
      <c r="M59" s="630" t="s">
        <v>3</v>
      </c>
      <c r="N59" s="631"/>
      <c r="O59" s="632"/>
      <c r="P59" s="664">
        <v>2</v>
      </c>
      <c r="Q59" s="665"/>
      <c r="R59" s="666"/>
      <c r="S59" s="664">
        <v>2</v>
      </c>
      <c r="T59" s="665"/>
      <c r="U59" s="666"/>
      <c r="V59" s="664">
        <v>2</v>
      </c>
      <c r="W59" s="665"/>
      <c r="X59" s="666"/>
      <c r="Y59" s="664">
        <v>2</v>
      </c>
      <c r="Z59" s="665"/>
      <c r="AA59" s="666"/>
      <c r="AB59" s="664">
        <v>2</v>
      </c>
      <c r="AC59" s="665"/>
      <c r="AD59" s="666"/>
      <c r="AE59" s="664">
        <v>2</v>
      </c>
      <c r="AF59" s="665"/>
      <c r="AG59" s="666"/>
      <c r="AH59" s="704">
        <v>18</v>
      </c>
      <c r="AI59" s="705"/>
      <c r="AJ59" s="669"/>
      <c r="AK59" s="667">
        <v>1</v>
      </c>
    </row>
    <row r="60" spans="1:37" ht="21">
      <c r="A60" s="634"/>
      <c r="B60" s="663"/>
      <c r="C60" s="137" t="s">
        <v>137</v>
      </c>
      <c r="D60" s="624"/>
      <c r="E60" s="624"/>
      <c r="F60" s="625"/>
      <c r="G60" s="144"/>
      <c r="H60" s="146" t="s">
        <v>214</v>
      </c>
      <c r="I60" s="147"/>
      <c r="J60" s="144"/>
      <c r="K60" s="146" t="s">
        <v>147</v>
      </c>
      <c r="L60" s="147"/>
      <c r="M60" s="144"/>
      <c r="N60" s="146" t="s">
        <v>715</v>
      </c>
      <c r="O60" s="147"/>
      <c r="P60" s="111"/>
      <c r="Q60" s="135" t="s">
        <v>716</v>
      </c>
      <c r="R60" s="153"/>
      <c r="S60" s="111"/>
      <c r="T60" s="135" t="s">
        <v>717</v>
      </c>
      <c r="U60" s="153"/>
      <c r="V60" s="111"/>
      <c r="W60" s="135" t="s">
        <v>718</v>
      </c>
      <c r="X60" s="153"/>
      <c r="Y60" s="111"/>
      <c r="Z60" s="135" t="s">
        <v>719</v>
      </c>
      <c r="AA60" s="153"/>
      <c r="AB60" s="111"/>
      <c r="AC60" s="135" t="s">
        <v>720</v>
      </c>
      <c r="AD60" s="153"/>
      <c r="AE60" s="111"/>
      <c r="AF60" s="455" t="s">
        <v>721</v>
      </c>
      <c r="AG60" s="153"/>
      <c r="AH60" s="706"/>
      <c r="AI60" s="707"/>
      <c r="AJ60" s="670"/>
      <c r="AK60" s="668"/>
    </row>
    <row r="61" spans="1:37" ht="21">
      <c r="A61" s="633">
        <v>2</v>
      </c>
      <c r="B61" s="662">
        <v>122</v>
      </c>
      <c r="C61" s="136" t="str">
        <f>IF(B61="","",VLOOKUP(B61,'списки участников'!A:I,3,FALSE))</f>
        <v>Шайган Алена</v>
      </c>
      <c r="D61" s="651" t="s">
        <v>1</v>
      </c>
      <c r="E61" s="652"/>
      <c r="F61" s="653"/>
      <c r="G61" s="620"/>
      <c r="H61" s="621"/>
      <c r="I61" s="622"/>
      <c r="J61" s="630" t="s">
        <v>3</v>
      </c>
      <c r="K61" s="631"/>
      <c r="L61" s="632"/>
      <c r="M61" s="630" t="s">
        <v>3</v>
      </c>
      <c r="N61" s="631"/>
      <c r="O61" s="632"/>
      <c r="P61" s="664">
        <v>2</v>
      </c>
      <c r="Q61" s="665"/>
      <c r="R61" s="666"/>
      <c r="S61" s="664">
        <v>2</v>
      </c>
      <c r="T61" s="665"/>
      <c r="U61" s="666"/>
      <c r="V61" s="664">
        <v>2</v>
      </c>
      <c r="W61" s="665"/>
      <c r="X61" s="666"/>
      <c r="Y61" s="664">
        <v>2</v>
      </c>
      <c r="Z61" s="665"/>
      <c r="AA61" s="666"/>
      <c r="AB61" s="664">
        <v>2</v>
      </c>
      <c r="AC61" s="665"/>
      <c r="AD61" s="666"/>
      <c r="AE61" s="664">
        <v>2</v>
      </c>
      <c r="AF61" s="665"/>
      <c r="AG61" s="666"/>
      <c r="AH61" s="704">
        <v>17</v>
      </c>
      <c r="AI61" s="705"/>
      <c r="AJ61" s="669"/>
      <c r="AK61" s="667">
        <v>2</v>
      </c>
    </row>
    <row r="62" spans="1:37" ht="21">
      <c r="A62" s="634"/>
      <c r="B62" s="663"/>
      <c r="C62" s="137" t="s">
        <v>131</v>
      </c>
      <c r="D62" s="142" t="s">
        <v>128</v>
      </c>
      <c r="E62" s="148" t="s">
        <v>157</v>
      </c>
      <c r="F62" s="143" t="s">
        <v>128</v>
      </c>
      <c r="G62" s="623"/>
      <c r="H62" s="624"/>
      <c r="I62" s="625"/>
      <c r="J62" s="144"/>
      <c r="K62" s="146" t="s">
        <v>165</v>
      </c>
      <c r="L62" s="147"/>
      <c r="M62" s="144"/>
      <c r="N62" s="146" t="s">
        <v>722</v>
      </c>
      <c r="O62" s="147"/>
      <c r="P62" s="111"/>
      <c r="Q62" s="135" t="s">
        <v>723</v>
      </c>
      <c r="R62" s="153"/>
      <c r="S62" s="111"/>
      <c r="T62" s="135" t="s">
        <v>724</v>
      </c>
      <c r="U62" s="153"/>
      <c r="V62" s="111"/>
      <c r="W62" s="135" t="s">
        <v>262</v>
      </c>
      <c r="X62" s="153"/>
      <c r="Y62" s="111"/>
      <c r="Z62" s="135" t="s">
        <v>701</v>
      </c>
      <c r="AA62" s="153"/>
      <c r="AB62" s="111"/>
      <c r="AC62" s="135" t="s">
        <v>725</v>
      </c>
      <c r="AD62" s="153"/>
      <c r="AE62" s="111"/>
      <c r="AF62" s="135" t="s">
        <v>542</v>
      </c>
      <c r="AG62" s="153"/>
      <c r="AH62" s="706"/>
      <c r="AI62" s="707"/>
      <c r="AJ62" s="670"/>
      <c r="AK62" s="668"/>
    </row>
    <row r="63" spans="1:37" ht="21">
      <c r="A63" s="633">
        <v>3</v>
      </c>
      <c r="B63" s="662">
        <v>123</v>
      </c>
      <c r="C63" s="136" t="str">
        <f>IF(B63="","",VLOOKUP(B63,'списки участников'!A:I,3,FALSE))</f>
        <v>Назарова Мадина</v>
      </c>
      <c r="D63" s="651">
        <v>1</v>
      </c>
      <c r="E63" s="652"/>
      <c r="F63" s="653"/>
      <c r="G63" s="630" t="s">
        <v>1</v>
      </c>
      <c r="H63" s="631"/>
      <c r="I63" s="632"/>
      <c r="J63" s="620"/>
      <c r="K63" s="621"/>
      <c r="L63" s="622"/>
      <c r="M63" s="630" t="s">
        <v>3</v>
      </c>
      <c r="N63" s="631"/>
      <c r="O63" s="632"/>
      <c r="P63" s="664">
        <v>2</v>
      </c>
      <c r="Q63" s="665"/>
      <c r="R63" s="666"/>
      <c r="S63" s="664">
        <v>2</v>
      </c>
      <c r="T63" s="665"/>
      <c r="U63" s="666"/>
      <c r="V63" s="664">
        <v>2</v>
      </c>
      <c r="W63" s="665"/>
      <c r="X63" s="666"/>
      <c r="Y63" s="664">
        <v>2</v>
      </c>
      <c r="Z63" s="665"/>
      <c r="AA63" s="666"/>
      <c r="AB63" s="664">
        <v>2</v>
      </c>
      <c r="AC63" s="665"/>
      <c r="AD63" s="666"/>
      <c r="AE63" s="664">
        <v>2</v>
      </c>
      <c r="AF63" s="665"/>
      <c r="AG63" s="666"/>
      <c r="AH63" s="704">
        <v>16</v>
      </c>
      <c r="AI63" s="705"/>
      <c r="AJ63" s="675"/>
      <c r="AK63" s="667">
        <v>3</v>
      </c>
    </row>
    <row r="64" spans="1:37" ht="21">
      <c r="A64" s="634"/>
      <c r="B64" s="663"/>
      <c r="C64" s="137" t="s">
        <v>130</v>
      </c>
      <c r="D64" s="144" t="s">
        <v>128</v>
      </c>
      <c r="E64" s="146" t="s">
        <v>145</v>
      </c>
      <c r="F64" s="145" t="s">
        <v>128</v>
      </c>
      <c r="G64" s="144" t="s">
        <v>128</v>
      </c>
      <c r="H64" s="146" t="s">
        <v>145</v>
      </c>
      <c r="I64" s="145" t="s">
        <v>128</v>
      </c>
      <c r="J64" s="623"/>
      <c r="K64" s="624"/>
      <c r="L64" s="625"/>
      <c r="M64" s="144"/>
      <c r="N64" s="146" t="s">
        <v>726</v>
      </c>
      <c r="O64" s="147"/>
      <c r="P64" s="111"/>
      <c r="Q64" s="135" t="s">
        <v>727</v>
      </c>
      <c r="R64" s="153"/>
      <c r="S64" s="111"/>
      <c r="T64" s="135" t="s">
        <v>728</v>
      </c>
      <c r="U64" s="153"/>
      <c r="V64" s="111"/>
      <c r="W64" s="135" t="s">
        <v>729</v>
      </c>
      <c r="X64" s="153"/>
      <c r="Y64" s="111"/>
      <c r="Z64" s="135" t="s">
        <v>730</v>
      </c>
      <c r="AA64" s="153"/>
      <c r="AB64" s="111"/>
      <c r="AC64" s="135" t="s">
        <v>269</v>
      </c>
      <c r="AD64" s="153"/>
      <c r="AE64" s="111"/>
      <c r="AF64" s="135" t="s">
        <v>731</v>
      </c>
      <c r="AG64" s="153"/>
      <c r="AH64" s="706"/>
      <c r="AI64" s="707"/>
      <c r="AJ64" s="676"/>
      <c r="AK64" s="668"/>
    </row>
    <row r="65" spans="1:37" ht="21">
      <c r="A65" s="633">
        <v>4</v>
      </c>
      <c r="B65" s="662">
        <v>124</v>
      </c>
      <c r="C65" s="136" t="str">
        <f>IF(B65="","",VLOOKUP(B65,'списки участников'!A:I,3,FALSE))</f>
        <v>Никитина Марина</v>
      </c>
      <c r="D65" s="186"/>
      <c r="E65" s="193" t="s">
        <v>1</v>
      </c>
      <c r="F65" s="187"/>
      <c r="G65" s="630" t="s">
        <v>1</v>
      </c>
      <c r="H65" s="631"/>
      <c r="I65" s="632"/>
      <c r="J65" s="630" t="s">
        <v>1</v>
      </c>
      <c r="K65" s="631"/>
      <c r="L65" s="632"/>
      <c r="M65" s="687"/>
      <c r="N65" s="688"/>
      <c r="O65" s="689"/>
      <c r="P65" s="664">
        <v>2</v>
      </c>
      <c r="Q65" s="665"/>
      <c r="R65" s="666"/>
      <c r="S65" s="664">
        <v>2</v>
      </c>
      <c r="T65" s="665"/>
      <c r="U65" s="666"/>
      <c r="V65" s="664">
        <v>2</v>
      </c>
      <c r="W65" s="665"/>
      <c r="X65" s="666"/>
      <c r="Y65" s="664">
        <v>2</v>
      </c>
      <c r="Z65" s="665"/>
      <c r="AA65" s="666"/>
      <c r="AB65" s="664">
        <v>2</v>
      </c>
      <c r="AC65" s="665"/>
      <c r="AD65" s="666"/>
      <c r="AE65" s="664">
        <v>2</v>
      </c>
      <c r="AF65" s="665"/>
      <c r="AG65" s="666"/>
      <c r="AH65" s="704">
        <v>15</v>
      </c>
      <c r="AI65" s="705"/>
      <c r="AJ65" s="669"/>
      <c r="AK65" s="667">
        <v>4</v>
      </c>
    </row>
    <row r="66" spans="1:37" ht="21">
      <c r="A66" s="634"/>
      <c r="B66" s="663"/>
      <c r="C66" s="137" t="s">
        <v>139</v>
      </c>
      <c r="D66" s="188"/>
      <c r="E66" s="196" t="s">
        <v>145</v>
      </c>
      <c r="F66" s="171"/>
      <c r="G66" s="144"/>
      <c r="H66" s="146" t="s">
        <v>145</v>
      </c>
      <c r="I66" s="147"/>
      <c r="J66" s="144"/>
      <c r="K66" s="146" t="s">
        <v>145</v>
      </c>
      <c r="L66" s="147"/>
      <c r="M66" s="690"/>
      <c r="N66" s="691"/>
      <c r="O66" s="692"/>
      <c r="P66" s="111"/>
      <c r="Q66" s="135" t="s">
        <v>732</v>
      </c>
      <c r="R66" s="153"/>
      <c r="S66" s="111"/>
      <c r="T66" s="135" t="s">
        <v>733</v>
      </c>
      <c r="U66" s="153"/>
      <c r="V66" s="111"/>
      <c r="W66" s="135" t="s">
        <v>734</v>
      </c>
      <c r="X66" s="153"/>
      <c r="Y66" s="111"/>
      <c r="Z66" s="135" t="s">
        <v>735</v>
      </c>
      <c r="AA66" s="153"/>
      <c r="AB66" s="111"/>
      <c r="AC66" s="135" t="s">
        <v>736</v>
      </c>
      <c r="AD66" s="153"/>
      <c r="AE66" s="111"/>
      <c r="AF66" s="135" t="s">
        <v>737</v>
      </c>
      <c r="AG66" s="153"/>
      <c r="AH66" s="706"/>
      <c r="AI66" s="707"/>
      <c r="AJ66" s="670"/>
      <c r="AK66" s="668"/>
    </row>
    <row r="67" spans="1:37" ht="21">
      <c r="A67" s="633">
        <v>5</v>
      </c>
      <c r="B67" s="662">
        <v>125</v>
      </c>
      <c r="C67" s="136" t="str">
        <f>IF(B67="","",VLOOKUP(B67,'списки участников'!A:I,3,FALSE))</f>
        <v>Говорова Наталья</v>
      </c>
      <c r="D67" s="651" t="s">
        <v>1</v>
      </c>
      <c r="E67" s="652"/>
      <c r="F67" s="653"/>
      <c r="G67" s="186"/>
      <c r="H67" s="175" t="s">
        <v>1</v>
      </c>
      <c r="I67" s="187"/>
      <c r="J67" s="630" t="s">
        <v>1</v>
      </c>
      <c r="K67" s="631"/>
      <c r="L67" s="632"/>
      <c r="M67" s="630" t="s">
        <v>1</v>
      </c>
      <c r="N67" s="631"/>
      <c r="O67" s="632"/>
      <c r="P67" s="697"/>
      <c r="Q67" s="698"/>
      <c r="R67" s="699"/>
      <c r="S67" s="664">
        <v>2</v>
      </c>
      <c r="T67" s="665"/>
      <c r="U67" s="666"/>
      <c r="V67" s="664">
        <v>2</v>
      </c>
      <c r="W67" s="665"/>
      <c r="X67" s="666"/>
      <c r="Y67" s="664">
        <v>2</v>
      </c>
      <c r="Z67" s="665"/>
      <c r="AA67" s="666"/>
      <c r="AB67" s="664">
        <v>2</v>
      </c>
      <c r="AC67" s="665"/>
      <c r="AD67" s="666"/>
      <c r="AE67" s="664">
        <v>2</v>
      </c>
      <c r="AF67" s="665"/>
      <c r="AG67" s="666"/>
      <c r="AH67" s="704">
        <v>14</v>
      </c>
      <c r="AI67" s="705"/>
      <c r="AJ67" s="669"/>
      <c r="AK67" s="667">
        <v>5</v>
      </c>
    </row>
    <row r="68" spans="1:37" ht="21">
      <c r="A68" s="634"/>
      <c r="B68" s="663"/>
      <c r="C68" s="137" t="s">
        <v>139</v>
      </c>
      <c r="D68" s="142"/>
      <c r="E68" s="148" t="s">
        <v>145</v>
      </c>
      <c r="F68" s="143"/>
      <c r="G68" s="188"/>
      <c r="H68" s="195" t="s">
        <v>145</v>
      </c>
      <c r="I68" s="171"/>
      <c r="J68" s="144"/>
      <c r="K68" s="146" t="s">
        <v>145</v>
      </c>
      <c r="L68" s="147"/>
      <c r="M68" s="144"/>
      <c r="N68" s="146" t="s">
        <v>145</v>
      </c>
      <c r="O68" s="147"/>
      <c r="P68" s="700"/>
      <c r="Q68" s="701"/>
      <c r="R68" s="702"/>
      <c r="S68" s="111"/>
      <c r="T68" s="135" t="s">
        <v>738</v>
      </c>
      <c r="U68" s="153"/>
      <c r="V68" s="111"/>
      <c r="W68" s="135" t="s">
        <v>739</v>
      </c>
      <c r="X68" s="153"/>
      <c r="Y68" s="111"/>
      <c r="Z68" s="135" t="s">
        <v>740</v>
      </c>
      <c r="AA68" s="153"/>
      <c r="AB68" s="111"/>
      <c r="AC68" s="135" t="s">
        <v>538</v>
      </c>
      <c r="AD68" s="153"/>
      <c r="AE68" s="111"/>
      <c r="AF68" s="135" t="s">
        <v>741</v>
      </c>
      <c r="AG68" s="153"/>
      <c r="AH68" s="706"/>
      <c r="AI68" s="707"/>
      <c r="AJ68" s="670"/>
      <c r="AK68" s="668"/>
    </row>
    <row r="69" spans="1:37" ht="21">
      <c r="A69" s="633">
        <v>6</v>
      </c>
      <c r="B69" s="662">
        <v>126</v>
      </c>
      <c r="C69" s="136" t="str">
        <f>IF(B69="","",VLOOKUP(B69,'списки участников'!A:I,3,FALSE))</f>
        <v>Козодавина Ирина</v>
      </c>
      <c r="D69" s="651" t="s">
        <v>1</v>
      </c>
      <c r="E69" s="652"/>
      <c r="F69" s="653"/>
      <c r="G69" s="630" t="s">
        <v>1</v>
      </c>
      <c r="H69" s="631"/>
      <c r="I69" s="632"/>
      <c r="J69" s="186"/>
      <c r="K69" s="191" t="s">
        <v>1</v>
      </c>
      <c r="L69" s="187"/>
      <c r="M69" s="630" t="s">
        <v>1</v>
      </c>
      <c r="N69" s="631"/>
      <c r="O69" s="632"/>
      <c r="P69" s="630">
        <v>1</v>
      </c>
      <c r="Q69" s="631"/>
      <c r="R69" s="632"/>
      <c r="S69" s="687"/>
      <c r="T69" s="688"/>
      <c r="U69" s="689"/>
      <c r="V69" s="630">
        <v>2</v>
      </c>
      <c r="W69" s="631"/>
      <c r="X69" s="632"/>
      <c r="Y69" s="664">
        <v>2</v>
      </c>
      <c r="Z69" s="665"/>
      <c r="AA69" s="666"/>
      <c r="AB69" s="664">
        <v>2</v>
      </c>
      <c r="AC69" s="665"/>
      <c r="AD69" s="666"/>
      <c r="AE69" s="664">
        <v>2</v>
      </c>
      <c r="AF69" s="665"/>
      <c r="AG69" s="666"/>
      <c r="AH69" s="704">
        <v>13</v>
      </c>
      <c r="AI69" s="705"/>
      <c r="AJ69" s="675"/>
      <c r="AK69" s="667">
        <v>6</v>
      </c>
    </row>
    <row r="70" spans="1:37" ht="21">
      <c r="A70" s="634"/>
      <c r="B70" s="663"/>
      <c r="C70" s="137" t="s">
        <v>137</v>
      </c>
      <c r="D70" s="144"/>
      <c r="E70" s="146" t="s">
        <v>145</v>
      </c>
      <c r="F70" s="145"/>
      <c r="G70" s="144"/>
      <c r="H70" s="146" t="s">
        <v>145</v>
      </c>
      <c r="I70" s="145"/>
      <c r="J70" s="170"/>
      <c r="K70" s="192" t="s">
        <v>145</v>
      </c>
      <c r="L70" s="171"/>
      <c r="M70" s="144"/>
      <c r="N70" s="146" t="s">
        <v>145</v>
      </c>
      <c r="O70" s="147"/>
      <c r="P70" s="144"/>
      <c r="Q70" s="146" t="s">
        <v>145</v>
      </c>
      <c r="R70" s="147"/>
      <c r="S70" s="690"/>
      <c r="T70" s="691"/>
      <c r="U70" s="692"/>
      <c r="V70" s="144"/>
      <c r="W70" s="146" t="s">
        <v>742</v>
      </c>
      <c r="X70" s="147"/>
      <c r="Y70" s="111"/>
      <c r="Z70" s="135" t="s">
        <v>743</v>
      </c>
      <c r="AA70" s="153"/>
      <c r="AB70" s="111"/>
      <c r="AC70" s="135" t="s">
        <v>744</v>
      </c>
      <c r="AD70" s="153">
        <v>17</v>
      </c>
      <c r="AE70" s="111"/>
      <c r="AF70" s="135" t="s">
        <v>745</v>
      </c>
      <c r="AG70" s="153"/>
      <c r="AH70" s="706"/>
      <c r="AI70" s="707"/>
      <c r="AJ70" s="676"/>
      <c r="AK70" s="668"/>
    </row>
    <row r="71" spans="1:37" ht="21">
      <c r="A71" s="633">
        <v>7</v>
      </c>
      <c r="B71" s="662">
        <v>127</v>
      </c>
      <c r="C71" s="136" t="str">
        <f>IF(B71="","",VLOOKUP(B71,'списки участников'!A:I,3,FALSE))</f>
        <v>Хабабуллина Елена</v>
      </c>
      <c r="D71" s="651" t="s">
        <v>1</v>
      </c>
      <c r="E71" s="652"/>
      <c r="F71" s="653"/>
      <c r="G71" s="630" t="s">
        <v>1</v>
      </c>
      <c r="H71" s="631"/>
      <c r="I71" s="632"/>
      <c r="J71" s="186"/>
      <c r="K71" s="191" t="s">
        <v>1</v>
      </c>
      <c r="L71" s="187"/>
      <c r="M71" s="630" t="s">
        <v>1</v>
      </c>
      <c r="N71" s="631"/>
      <c r="O71" s="632"/>
      <c r="P71" s="630">
        <v>1</v>
      </c>
      <c r="Q71" s="631"/>
      <c r="R71" s="632"/>
      <c r="S71" s="630">
        <v>1</v>
      </c>
      <c r="T71" s="631"/>
      <c r="U71" s="632"/>
      <c r="V71" s="687"/>
      <c r="W71" s="688"/>
      <c r="X71" s="689"/>
      <c r="Y71" s="664">
        <v>2</v>
      </c>
      <c r="Z71" s="665"/>
      <c r="AA71" s="666"/>
      <c r="AB71" s="664">
        <v>2</v>
      </c>
      <c r="AC71" s="665"/>
      <c r="AD71" s="666"/>
      <c r="AE71" s="664">
        <v>2</v>
      </c>
      <c r="AF71" s="665"/>
      <c r="AG71" s="666"/>
      <c r="AH71" s="704">
        <v>12</v>
      </c>
      <c r="AI71" s="705"/>
      <c r="AJ71" s="675"/>
      <c r="AK71" s="667">
        <v>7</v>
      </c>
    </row>
    <row r="72" spans="1:37" ht="21">
      <c r="A72" s="634"/>
      <c r="B72" s="663"/>
      <c r="C72" s="137" t="s">
        <v>139</v>
      </c>
      <c r="D72" s="144"/>
      <c r="E72" s="146" t="s">
        <v>145</v>
      </c>
      <c r="F72" s="145"/>
      <c r="G72" s="144"/>
      <c r="H72" s="146" t="s">
        <v>145</v>
      </c>
      <c r="I72" s="145"/>
      <c r="J72" s="170"/>
      <c r="K72" s="192" t="s">
        <v>145</v>
      </c>
      <c r="L72" s="171"/>
      <c r="M72" s="144"/>
      <c r="N72" s="146" t="s">
        <v>145</v>
      </c>
      <c r="O72" s="147"/>
      <c r="P72" s="144"/>
      <c r="Q72" s="146" t="s">
        <v>145</v>
      </c>
      <c r="R72" s="147"/>
      <c r="S72" s="144"/>
      <c r="T72" s="146" t="s">
        <v>145</v>
      </c>
      <c r="U72" s="147"/>
      <c r="V72" s="690"/>
      <c r="W72" s="691"/>
      <c r="X72" s="692"/>
      <c r="Y72" s="111"/>
      <c r="Z72" s="135" t="s">
        <v>746</v>
      </c>
      <c r="AA72" s="153"/>
      <c r="AB72" s="111"/>
      <c r="AC72" s="135" t="s">
        <v>747</v>
      </c>
      <c r="AD72" s="153"/>
      <c r="AE72" s="111"/>
      <c r="AF72" s="135" t="s">
        <v>748</v>
      </c>
      <c r="AG72" s="153"/>
      <c r="AH72" s="706"/>
      <c r="AI72" s="707"/>
      <c r="AJ72" s="676"/>
      <c r="AK72" s="668"/>
    </row>
    <row r="73" spans="1:37" ht="21">
      <c r="A73" s="633">
        <v>8</v>
      </c>
      <c r="B73" s="662">
        <v>128</v>
      </c>
      <c r="C73" s="136" t="str">
        <f>IF(B73="","",VLOOKUP(B73,'списки участников'!A:I,3,FALSE))</f>
        <v>Калинина Ольга</v>
      </c>
      <c r="D73" s="186"/>
      <c r="E73" s="191" t="s">
        <v>1</v>
      </c>
      <c r="F73" s="187"/>
      <c r="G73" s="630" t="s">
        <v>1</v>
      </c>
      <c r="H73" s="631"/>
      <c r="I73" s="632"/>
      <c r="J73" s="630" t="s">
        <v>1</v>
      </c>
      <c r="K73" s="631"/>
      <c r="L73" s="632"/>
      <c r="M73" s="630" t="s">
        <v>1</v>
      </c>
      <c r="N73" s="631"/>
      <c r="O73" s="632"/>
      <c r="P73" s="630">
        <v>1</v>
      </c>
      <c r="Q73" s="631"/>
      <c r="R73" s="632"/>
      <c r="S73" s="630">
        <v>1</v>
      </c>
      <c r="T73" s="631"/>
      <c r="U73" s="632"/>
      <c r="V73" s="630">
        <v>1</v>
      </c>
      <c r="W73" s="631"/>
      <c r="X73" s="632"/>
      <c r="Y73" s="697"/>
      <c r="Z73" s="698"/>
      <c r="AA73" s="699"/>
      <c r="AB73" s="664">
        <v>2</v>
      </c>
      <c r="AC73" s="665"/>
      <c r="AD73" s="666"/>
      <c r="AE73" s="664">
        <v>2</v>
      </c>
      <c r="AF73" s="665"/>
      <c r="AG73" s="666"/>
      <c r="AH73" s="704">
        <v>11</v>
      </c>
      <c r="AI73" s="705"/>
      <c r="AJ73" s="669"/>
      <c r="AK73" s="667">
        <v>8</v>
      </c>
    </row>
    <row r="74" spans="1:37" ht="21">
      <c r="A74" s="634"/>
      <c r="B74" s="663"/>
      <c r="C74" s="137" t="s">
        <v>139</v>
      </c>
      <c r="D74" s="188"/>
      <c r="E74" s="196" t="s">
        <v>145</v>
      </c>
      <c r="F74" s="171"/>
      <c r="G74" s="144"/>
      <c r="H74" s="146" t="s">
        <v>145</v>
      </c>
      <c r="I74" s="147"/>
      <c r="J74" s="144"/>
      <c r="K74" s="146" t="s">
        <v>145</v>
      </c>
      <c r="L74" s="147"/>
      <c r="M74" s="144"/>
      <c r="N74" s="146" t="s">
        <v>145</v>
      </c>
      <c r="O74" s="147"/>
      <c r="P74" s="144"/>
      <c r="Q74" s="146" t="s">
        <v>145</v>
      </c>
      <c r="R74" s="147"/>
      <c r="S74" s="144"/>
      <c r="T74" s="146" t="s">
        <v>145</v>
      </c>
      <c r="U74" s="147"/>
      <c r="V74" s="144"/>
      <c r="W74" s="146" t="s">
        <v>145</v>
      </c>
      <c r="X74" s="147"/>
      <c r="Y74" s="700"/>
      <c r="Z74" s="701"/>
      <c r="AA74" s="702"/>
      <c r="AB74" s="111"/>
      <c r="AC74" s="135" t="s">
        <v>749</v>
      </c>
      <c r="AD74" s="153"/>
      <c r="AE74" s="111"/>
      <c r="AF74" s="135" t="s">
        <v>750</v>
      </c>
      <c r="AG74" s="153"/>
      <c r="AH74" s="706"/>
      <c r="AI74" s="707"/>
      <c r="AJ74" s="670"/>
      <c r="AK74" s="668"/>
    </row>
    <row r="75" spans="1:37" ht="21">
      <c r="A75" s="633">
        <v>9</v>
      </c>
      <c r="B75" s="662">
        <v>129</v>
      </c>
      <c r="C75" s="136" t="str">
        <f>IF(B75="","",VLOOKUP(B75,'списки участников'!A:I,3,FALSE))</f>
        <v>Митина Оксана</v>
      </c>
      <c r="D75" s="651" t="s">
        <v>1</v>
      </c>
      <c r="E75" s="652"/>
      <c r="F75" s="653"/>
      <c r="G75" s="186"/>
      <c r="H75" s="191" t="s">
        <v>1</v>
      </c>
      <c r="I75" s="187"/>
      <c r="J75" s="630" t="s">
        <v>1</v>
      </c>
      <c r="K75" s="631"/>
      <c r="L75" s="632"/>
      <c r="M75" s="630" t="s">
        <v>1</v>
      </c>
      <c r="N75" s="631"/>
      <c r="O75" s="632"/>
      <c r="P75" s="630">
        <v>1</v>
      </c>
      <c r="Q75" s="631"/>
      <c r="R75" s="632"/>
      <c r="S75" s="630">
        <v>1</v>
      </c>
      <c r="T75" s="631"/>
      <c r="U75" s="632"/>
      <c r="V75" s="630">
        <v>1</v>
      </c>
      <c r="W75" s="631"/>
      <c r="X75" s="632"/>
      <c r="Y75" s="630">
        <v>1</v>
      </c>
      <c r="Z75" s="631"/>
      <c r="AA75" s="632"/>
      <c r="AB75" s="687"/>
      <c r="AC75" s="688"/>
      <c r="AD75" s="689"/>
      <c r="AE75" s="664">
        <v>2</v>
      </c>
      <c r="AF75" s="665"/>
      <c r="AG75" s="666"/>
      <c r="AH75" s="704">
        <v>10</v>
      </c>
      <c r="AI75" s="705"/>
      <c r="AJ75" s="669"/>
      <c r="AK75" s="667">
        <v>9</v>
      </c>
    </row>
    <row r="76" spans="1:37" ht="21">
      <c r="A76" s="634"/>
      <c r="B76" s="663"/>
      <c r="C76" s="137" t="s">
        <v>139</v>
      </c>
      <c r="D76" s="142"/>
      <c r="E76" s="148" t="s">
        <v>145</v>
      </c>
      <c r="F76" s="143"/>
      <c r="G76" s="170"/>
      <c r="H76" s="192" t="s">
        <v>145</v>
      </c>
      <c r="I76" s="171"/>
      <c r="J76" s="144"/>
      <c r="K76" s="146" t="s">
        <v>145</v>
      </c>
      <c r="L76" s="147"/>
      <c r="M76" s="144"/>
      <c r="N76" s="146" t="s">
        <v>145</v>
      </c>
      <c r="O76" s="147"/>
      <c r="P76" s="144"/>
      <c r="Q76" s="146" t="s">
        <v>145</v>
      </c>
      <c r="R76" s="147"/>
      <c r="S76" s="144"/>
      <c r="T76" s="146" t="s">
        <v>145</v>
      </c>
      <c r="U76" s="147"/>
      <c r="V76" s="144"/>
      <c r="W76" s="146" t="s">
        <v>145</v>
      </c>
      <c r="X76" s="147"/>
      <c r="Y76" s="144"/>
      <c r="Z76" s="146" t="s">
        <v>145</v>
      </c>
      <c r="AA76" s="147"/>
      <c r="AB76" s="690"/>
      <c r="AC76" s="691"/>
      <c r="AD76" s="692"/>
      <c r="AE76" s="111">
        <v>1</v>
      </c>
      <c r="AF76" s="135" t="s">
        <v>751</v>
      </c>
      <c r="AG76" s="153"/>
      <c r="AH76" s="706"/>
      <c r="AI76" s="707"/>
      <c r="AJ76" s="670"/>
      <c r="AK76" s="668"/>
    </row>
    <row r="77" spans="1:37" ht="21">
      <c r="A77" s="633">
        <v>10</v>
      </c>
      <c r="B77" s="662">
        <v>130</v>
      </c>
      <c r="C77" s="136" t="str">
        <f>IF(B77="","",VLOOKUP(B77,'списки участников'!A:I,3,FALSE))</f>
        <v>Зайцева Арина</v>
      </c>
      <c r="D77" s="651" t="s">
        <v>1</v>
      </c>
      <c r="E77" s="652"/>
      <c r="F77" s="653"/>
      <c r="G77" s="630" t="s">
        <v>1</v>
      </c>
      <c r="H77" s="631"/>
      <c r="I77" s="632"/>
      <c r="J77" s="186"/>
      <c r="K77" s="193" t="s">
        <v>1</v>
      </c>
      <c r="L77" s="187"/>
      <c r="M77" s="630" t="s">
        <v>1</v>
      </c>
      <c r="N77" s="631"/>
      <c r="O77" s="632"/>
      <c r="P77" s="630">
        <v>1</v>
      </c>
      <c r="Q77" s="631"/>
      <c r="R77" s="632"/>
      <c r="S77" s="630">
        <v>1</v>
      </c>
      <c r="T77" s="631"/>
      <c r="U77" s="632"/>
      <c r="V77" s="630">
        <v>1</v>
      </c>
      <c r="W77" s="631"/>
      <c r="X77" s="632"/>
      <c r="Y77" s="630">
        <v>1</v>
      </c>
      <c r="Z77" s="631"/>
      <c r="AA77" s="632"/>
      <c r="AB77" s="630">
        <v>1</v>
      </c>
      <c r="AC77" s="631"/>
      <c r="AD77" s="632"/>
      <c r="AE77" s="697"/>
      <c r="AF77" s="698"/>
      <c r="AG77" s="699"/>
      <c r="AH77" s="704">
        <v>9</v>
      </c>
      <c r="AI77" s="705"/>
      <c r="AJ77" s="675"/>
      <c r="AK77" s="667">
        <v>10</v>
      </c>
    </row>
    <row r="78" spans="1:37" ht="21">
      <c r="A78" s="634"/>
      <c r="B78" s="663"/>
      <c r="C78" s="137" t="s">
        <v>252</v>
      </c>
      <c r="D78" s="144"/>
      <c r="E78" s="146" t="s">
        <v>145</v>
      </c>
      <c r="F78" s="145"/>
      <c r="G78" s="144"/>
      <c r="H78" s="146" t="s">
        <v>145</v>
      </c>
      <c r="I78" s="145"/>
      <c r="J78" s="170"/>
      <c r="K78" s="196" t="s">
        <v>145</v>
      </c>
      <c r="L78" s="171"/>
      <c r="M78" s="144"/>
      <c r="N78" s="146" t="s">
        <v>145</v>
      </c>
      <c r="O78" s="147"/>
      <c r="P78" s="144"/>
      <c r="Q78" s="146" t="s">
        <v>145</v>
      </c>
      <c r="R78" s="147"/>
      <c r="S78" s="144"/>
      <c r="T78" s="146" t="s">
        <v>145</v>
      </c>
      <c r="U78" s="147"/>
      <c r="V78" s="144"/>
      <c r="W78" s="146" t="s">
        <v>145</v>
      </c>
      <c r="X78" s="147"/>
      <c r="Y78" s="144"/>
      <c r="Z78" s="146" t="s">
        <v>145</v>
      </c>
      <c r="AA78" s="147"/>
      <c r="AB78" s="144"/>
      <c r="AC78" s="146" t="s">
        <v>145</v>
      </c>
      <c r="AD78" s="147"/>
      <c r="AE78" s="700"/>
      <c r="AF78" s="701"/>
      <c r="AG78" s="702"/>
      <c r="AH78" s="706"/>
      <c r="AI78" s="707"/>
      <c r="AJ78" s="676"/>
      <c r="AK78" s="668"/>
    </row>
    <row r="79" spans="1:37" ht="21">
      <c r="A79" s="116"/>
      <c r="B79" s="117"/>
      <c r="C79" s="138"/>
      <c r="D79" s="162"/>
      <c r="E79" s="163"/>
      <c r="F79" s="164"/>
      <c r="G79" s="162"/>
      <c r="H79" s="163"/>
      <c r="I79" s="164"/>
      <c r="J79" s="168"/>
      <c r="K79" s="168"/>
      <c r="L79" s="168"/>
      <c r="M79" s="169"/>
      <c r="N79" s="163"/>
      <c r="O79" s="162"/>
      <c r="P79" s="119"/>
      <c r="Q79" s="120"/>
      <c r="R79" s="119"/>
      <c r="S79" s="119"/>
      <c r="T79" s="120"/>
      <c r="U79" s="119"/>
      <c r="V79" s="119"/>
      <c r="W79" s="120"/>
      <c r="X79" s="119"/>
      <c r="Y79" s="119"/>
      <c r="Z79" s="120"/>
      <c r="AA79" s="119"/>
      <c r="AB79" s="119"/>
      <c r="AC79" s="120"/>
      <c r="AD79" s="119"/>
      <c r="AE79" s="119"/>
      <c r="AF79" s="120"/>
      <c r="AG79" s="119"/>
      <c r="AH79" s="122"/>
      <c r="AI79" s="122"/>
      <c r="AJ79" s="123"/>
      <c r="AK79" s="124"/>
    </row>
    <row r="80" spans="1:37" ht="21">
      <c r="A80" s="116"/>
      <c r="B80" s="117"/>
      <c r="C80" s="138"/>
      <c r="D80" s="162"/>
      <c r="E80" s="163"/>
      <c r="F80" s="164"/>
      <c r="G80" s="162"/>
      <c r="H80" s="163"/>
      <c r="I80" s="164"/>
      <c r="J80" s="168"/>
      <c r="K80" s="168"/>
      <c r="L80" s="168"/>
      <c r="M80" s="169"/>
      <c r="N80" s="163"/>
      <c r="O80" s="162"/>
      <c r="P80" s="119"/>
      <c r="Q80" s="120"/>
      <c r="R80" s="119"/>
      <c r="S80" s="119"/>
      <c r="T80" s="120"/>
      <c r="U80" s="119"/>
      <c r="V80" s="119"/>
      <c r="W80" s="120"/>
      <c r="X80" s="119"/>
      <c r="Y80" s="119"/>
      <c r="Z80" s="120"/>
      <c r="AA80" s="119"/>
      <c r="AB80" s="119"/>
      <c r="AC80" s="120"/>
      <c r="AD80" s="119"/>
      <c r="AE80" s="119"/>
      <c r="AF80" s="120"/>
      <c r="AG80" s="119"/>
      <c r="AH80" s="122"/>
      <c r="AI80" s="122"/>
      <c r="AJ80" s="123"/>
      <c r="AK80" s="124"/>
    </row>
    <row r="81" spans="1:37" ht="21">
      <c r="A81" s="116"/>
      <c r="B81" s="117"/>
      <c r="C81" s="138"/>
      <c r="D81" s="162"/>
      <c r="E81" s="163"/>
      <c r="F81" s="164"/>
      <c r="G81" s="162"/>
      <c r="H81" s="163"/>
      <c r="I81" s="164"/>
      <c r="J81" s="168"/>
      <c r="K81" s="168"/>
      <c r="L81" s="168"/>
      <c r="M81" s="169"/>
      <c r="N81" s="163"/>
      <c r="O81" s="162"/>
      <c r="P81" s="119"/>
      <c r="Q81" s="120"/>
      <c r="R81" s="119"/>
      <c r="S81" s="119"/>
      <c r="T81" s="120"/>
      <c r="U81" s="119"/>
      <c r="V81" s="119"/>
      <c r="W81" s="120"/>
      <c r="X81" s="119"/>
      <c r="Y81" s="119"/>
      <c r="Z81" s="120"/>
      <c r="AA81" s="119"/>
      <c r="AB81" s="119"/>
      <c r="AC81" s="120"/>
      <c r="AD81" s="119"/>
      <c r="AE81" s="119"/>
      <c r="AF81" s="120"/>
      <c r="AG81" s="119"/>
      <c r="AH81" s="122"/>
      <c r="AI81" s="122"/>
      <c r="AJ81" s="123"/>
      <c r="AK81" s="124"/>
    </row>
    <row r="82" spans="1:37" ht="21">
      <c r="A82" s="116"/>
      <c r="B82" s="117"/>
      <c r="C82" s="138"/>
      <c r="D82" s="162"/>
      <c r="E82" s="163"/>
      <c r="F82" s="164"/>
      <c r="G82" s="162"/>
      <c r="H82" s="163"/>
      <c r="I82" s="164"/>
      <c r="J82" s="168"/>
      <c r="K82" s="168"/>
      <c r="L82" s="168"/>
      <c r="M82" s="169"/>
      <c r="N82" s="163"/>
      <c r="O82" s="162"/>
      <c r="P82" s="119"/>
      <c r="Q82" s="120"/>
      <c r="R82" s="119"/>
      <c r="S82" s="119"/>
      <c r="T82" s="120"/>
      <c r="U82" s="119"/>
      <c r="V82" s="119"/>
      <c r="W82" s="120"/>
      <c r="X82" s="119"/>
      <c r="Y82" s="119"/>
      <c r="Z82" s="120"/>
      <c r="AA82" s="119"/>
      <c r="AB82" s="119"/>
      <c r="AC82" s="120"/>
      <c r="AD82" s="119"/>
      <c r="AE82" s="119"/>
      <c r="AF82" s="120"/>
      <c r="AG82" s="119"/>
      <c r="AH82" s="122"/>
      <c r="AI82" s="122"/>
      <c r="AJ82" s="123"/>
      <c r="AK82" s="124"/>
    </row>
    <row r="83" spans="3:16" ht="15.75">
      <c r="C83" s="112" t="s">
        <v>583</v>
      </c>
      <c r="D83" s="644" t="s">
        <v>54</v>
      </c>
      <c r="E83" s="644"/>
      <c r="F83" s="644"/>
      <c r="G83" s="644"/>
      <c r="H83" s="644"/>
      <c r="I83" s="644"/>
      <c r="J83" s="644"/>
      <c r="K83" s="644"/>
      <c r="L83" s="112"/>
      <c r="M83" s="112"/>
      <c r="N83" s="112"/>
      <c r="O83" s="112"/>
      <c r="P83" s="112"/>
    </row>
    <row r="86" spans="3:19" ht="15.75">
      <c r="C86" s="113" t="s">
        <v>584</v>
      </c>
      <c r="D86" s="113"/>
      <c r="E86" s="113"/>
      <c r="F86" s="113" t="s">
        <v>55</v>
      </c>
      <c r="G86" s="113"/>
      <c r="H86" s="113"/>
      <c r="I86" s="113"/>
      <c r="J86" s="113"/>
      <c r="K86" s="112"/>
      <c r="L86" s="112"/>
      <c r="M86" s="112"/>
      <c r="N86" s="112"/>
      <c r="P86" s="113"/>
      <c r="Q86" s="113"/>
      <c r="R86" s="113"/>
      <c r="S86" s="113"/>
    </row>
    <row r="87" spans="3:36" ht="23.25">
      <c r="C87" s="645" t="s">
        <v>133</v>
      </c>
      <c r="D87" s="645"/>
      <c r="E87" s="645"/>
      <c r="F87" s="645"/>
      <c r="G87" s="645"/>
      <c r="H87" s="645"/>
      <c r="I87" s="645"/>
      <c r="J87" s="645"/>
      <c r="K87" s="645"/>
      <c r="L87" s="645"/>
      <c r="M87" s="645"/>
      <c r="N87" s="645"/>
      <c r="O87" s="645"/>
      <c r="P87" s="645"/>
      <c r="Q87" s="645"/>
      <c r="R87" s="645"/>
      <c r="S87" s="645"/>
      <c r="T87" s="645"/>
      <c r="U87" s="645"/>
      <c r="V87" s="645"/>
      <c r="W87" s="645"/>
      <c r="X87" s="645"/>
      <c r="Y87" s="645"/>
      <c r="Z87" s="645"/>
      <c r="AA87" s="645"/>
      <c r="AB87" s="645"/>
      <c r="AC87" s="645"/>
      <c r="AD87" s="645"/>
      <c r="AE87" s="645"/>
      <c r="AF87" s="645"/>
      <c r="AG87" s="645"/>
      <c r="AH87" s="645"/>
      <c r="AI87" s="645"/>
      <c r="AJ87" s="645"/>
    </row>
    <row r="88" spans="3:36" ht="23.25">
      <c r="C88" s="108" t="s">
        <v>71</v>
      </c>
      <c r="D88" s="645" t="s">
        <v>582</v>
      </c>
      <c r="E88" s="645"/>
      <c r="F88" s="645"/>
      <c r="G88" s="645"/>
      <c r="H88" s="645"/>
      <c r="I88" s="645"/>
      <c r="J88" s="645"/>
      <c r="K88" s="645"/>
      <c r="L88" s="645"/>
      <c r="M88" s="645"/>
      <c r="N88" s="645"/>
      <c r="O88" s="645"/>
      <c r="P88" s="645"/>
      <c r="Q88" s="645"/>
      <c r="R88" s="645"/>
      <c r="S88" s="645"/>
      <c r="T88" s="645"/>
      <c r="U88" s="645"/>
      <c r="V88" s="645"/>
      <c r="W88" s="645"/>
      <c r="X88" s="645"/>
      <c r="Y88" s="645"/>
      <c r="Z88" s="645"/>
      <c r="AA88" s="645"/>
      <c r="AB88" s="658" t="s">
        <v>52</v>
      </c>
      <c r="AC88" s="658"/>
      <c r="AD88" s="658"/>
      <c r="AE88" s="658"/>
      <c r="AF88" s="658"/>
      <c r="AG88" s="658"/>
      <c r="AH88" s="658"/>
      <c r="AI88" s="658"/>
      <c r="AJ88" s="658"/>
    </row>
    <row r="89" spans="3:36" ht="23.25">
      <c r="C89" s="108"/>
      <c r="D89" s="127"/>
      <c r="E89" s="127"/>
      <c r="F89" s="127"/>
      <c r="G89" s="127"/>
      <c r="H89" s="127"/>
      <c r="I89" s="127"/>
      <c r="J89" s="127"/>
      <c r="K89" s="127"/>
      <c r="L89" s="127"/>
      <c r="M89" s="127"/>
      <c r="N89" s="127"/>
      <c r="O89" s="127"/>
      <c r="P89" s="127"/>
      <c r="Q89" s="127"/>
      <c r="R89" s="127"/>
      <c r="S89" s="127"/>
      <c r="T89" s="127"/>
      <c r="U89" s="127"/>
      <c r="V89" s="127"/>
      <c r="W89" s="127"/>
      <c r="X89" s="127"/>
      <c r="Y89" s="127"/>
      <c r="Z89" s="127"/>
      <c r="AA89" s="127"/>
      <c r="AB89" s="115"/>
      <c r="AC89" s="115"/>
      <c r="AD89" s="115"/>
      <c r="AE89" s="115"/>
      <c r="AF89" s="115"/>
      <c r="AG89" s="115"/>
      <c r="AH89" s="115"/>
      <c r="AI89" s="115"/>
      <c r="AJ89" s="115"/>
    </row>
    <row r="90" spans="1:37" ht="26.25">
      <c r="A90" s="104"/>
      <c r="B90" s="104"/>
      <c r="C90" s="133" t="s">
        <v>75</v>
      </c>
      <c r="D90" s="104"/>
      <c r="E90" s="104"/>
      <c r="F90" s="104"/>
      <c r="G90" s="703" t="s">
        <v>20</v>
      </c>
      <c r="H90" s="703"/>
      <c r="I90" s="703"/>
      <c r="J90" s="703"/>
      <c r="K90" s="703"/>
      <c r="L90" s="703"/>
      <c r="M90" s="703"/>
      <c r="N90" s="703"/>
      <c r="O90" s="703"/>
      <c r="P90" s="703"/>
      <c r="Q90" s="703"/>
      <c r="R90" s="703"/>
      <c r="S90" s="703"/>
      <c r="T90" s="703"/>
      <c r="U90" s="703"/>
      <c r="V90" s="703"/>
      <c r="W90" s="703"/>
      <c r="X90" s="703"/>
      <c r="Y90" s="703"/>
      <c r="Z90" s="703"/>
      <c r="AA90" s="703"/>
      <c r="AB90" s="104"/>
      <c r="AC90" s="104"/>
      <c r="AD90" s="104"/>
      <c r="AE90" s="104"/>
      <c r="AF90" s="104"/>
      <c r="AG90" s="104"/>
      <c r="AH90" s="104"/>
      <c r="AI90" s="104"/>
      <c r="AJ90" s="104"/>
      <c r="AK90" s="104"/>
    </row>
    <row r="91" spans="1:37" ht="26.25">
      <c r="A91" s="104"/>
      <c r="B91" s="104"/>
      <c r="C91" s="133"/>
      <c r="D91" s="104"/>
      <c r="E91" s="104"/>
      <c r="F91" s="104"/>
      <c r="G91" s="134"/>
      <c r="H91" s="134"/>
      <c r="I91" s="134"/>
      <c r="J91" s="134"/>
      <c r="K91" s="134"/>
      <c r="L91" s="134"/>
      <c r="M91" s="134"/>
      <c r="N91" s="134"/>
      <c r="O91" s="134"/>
      <c r="P91" s="134"/>
      <c r="Q91" s="134"/>
      <c r="R91" s="134"/>
      <c r="S91" s="134"/>
      <c r="T91" s="134"/>
      <c r="U91" s="134"/>
      <c r="V91" s="134"/>
      <c r="W91" s="134"/>
      <c r="X91" s="134"/>
      <c r="Y91" s="134"/>
      <c r="Z91" s="134"/>
      <c r="AA91" s="134"/>
      <c r="AB91" s="104"/>
      <c r="AC91" s="104"/>
      <c r="AD91" s="104"/>
      <c r="AE91" s="104"/>
      <c r="AF91" s="104"/>
      <c r="AG91" s="104"/>
      <c r="AH91" s="104"/>
      <c r="AI91" s="104"/>
      <c r="AJ91" s="104"/>
      <c r="AK91" s="104"/>
    </row>
    <row r="92" spans="1:37" ht="15">
      <c r="A92" s="105" t="s">
        <v>0</v>
      </c>
      <c r="B92" s="106"/>
      <c r="C92" s="107" t="s">
        <v>124</v>
      </c>
      <c r="D92" s="655">
        <v>1</v>
      </c>
      <c r="E92" s="656"/>
      <c r="F92" s="657"/>
      <c r="G92" s="655">
        <v>2</v>
      </c>
      <c r="H92" s="656"/>
      <c r="I92" s="657"/>
      <c r="J92" s="655">
        <v>3</v>
      </c>
      <c r="K92" s="656"/>
      <c r="L92" s="657"/>
      <c r="M92" s="655">
        <v>4</v>
      </c>
      <c r="N92" s="656"/>
      <c r="O92" s="657"/>
      <c r="P92" s="655">
        <v>5</v>
      </c>
      <c r="Q92" s="656"/>
      <c r="R92" s="657"/>
      <c r="S92" s="655">
        <v>6</v>
      </c>
      <c r="T92" s="656"/>
      <c r="U92" s="657"/>
      <c r="V92" s="655">
        <v>7</v>
      </c>
      <c r="W92" s="656"/>
      <c r="X92" s="657"/>
      <c r="Y92" s="655">
        <v>8</v>
      </c>
      <c r="Z92" s="656"/>
      <c r="AA92" s="657"/>
      <c r="AB92" s="655">
        <v>9</v>
      </c>
      <c r="AC92" s="656"/>
      <c r="AD92" s="657"/>
      <c r="AE92" s="655">
        <v>10</v>
      </c>
      <c r="AF92" s="656"/>
      <c r="AG92" s="657"/>
      <c r="AH92" s="659" t="s">
        <v>125</v>
      </c>
      <c r="AI92" s="660"/>
      <c r="AJ92" s="109" t="s">
        <v>126</v>
      </c>
      <c r="AK92" s="110" t="s">
        <v>127</v>
      </c>
    </row>
    <row r="93" spans="1:37" ht="21">
      <c r="A93" s="633">
        <v>1</v>
      </c>
      <c r="B93" s="649">
        <v>134</v>
      </c>
      <c r="C93" s="136" t="str">
        <f>IF(B93="","",VLOOKUP(B93,'списки участников'!A:I,3,FALSE))</f>
        <v>Гильманова Диана</v>
      </c>
      <c r="D93" s="647"/>
      <c r="E93" s="647"/>
      <c r="F93" s="648"/>
      <c r="G93" s="630" t="s">
        <v>3</v>
      </c>
      <c r="H93" s="631"/>
      <c r="I93" s="632"/>
      <c r="J93" s="630" t="s">
        <v>3</v>
      </c>
      <c r="K93" s="631"/>
      <c r="L93" s="632"/>
      <c r="M93" s="630">
        <v>2</v>
      </c>
      <c r="N93" s="631"/>
      <c r="O93" s="632"/>
      <c r="P93" s="630" t="s">
        <v>3</v>
      </c>
      <c r="Q93" s="631"/>
      <c r="R93" s="632"/>
      <c r="S93" s="630" t="s">
        <v>3</v>
      </c>
      <c r="T93" s="631"/>
      <c r="U93" s="632"/>
      <c r="V93" s="630"/>
      <c r="W93" s="631"/>
      <c r="X93" s="632"/>
      <c r="Y93" s="664"/>
      <c r="Z93" s="665"/>
      <c r="AA93" s="666"/>
      <c r="AB93" s="664"/>
      <c r="AC93" s="665"/>
      <c r="AD93" s="666"/>
      <c r="AE93" s="664"/>
      <c r="AF93" s="665"/>
      <c r="AG93" s="666"/>
      <c r="AH93" s="671">
        <v>10</v>
      </c>
      <c r="AI93" s="672"/>
      <c r="AJ93" s="669"/>
      <c r="AK93" s="693">
        <v>1</v>
      </c>
    </row>
    <row r="94" spans="1:37" ht="21">
      <c r="A94" s="634"/>
      <c r="B94" s="650"/>
      <c r="C94" s="137" t="s">
        <v>130</v>
      </c>
      <c r="D94" s="624"/>
      <c r="E94" s="624"/>
      <c r="F94" s="625"/>
      <c r="G94" s="144"/>
      <c r="H94" s="146" t="s">
        <v>223</v>
      </c>
      <c r="I94" s="147"/>
      <c r="J94" s="144"/>
      <c r="K94" s="161" t="s">
        <v>167</v>
      </c>
      <c r="L94" s="147"/>
      <c r="M94" s="144"/>
      <c r="N94" s="146" t="s">
        <v>146</v>
      </c>
      <c r="O94" s="147"/>
      <c r="P94" s="144"/>
      <c r="Q94" s="146" t="s">
        <v>274</v>
      </c>
      <c r="R94" s="147"/>
      <c r="S94" s="144"/>
      <c r="T94" s="146" t="s">
        <v>753</v>
      </c>
      <c r="U94" s="147"/>
      <c r="V94" s="144"/>
      <c r="W94" s="146"/>
      <c r="X94" s="147"/>
      <c r="Y94" s="111"/>
      <c r="Z94" s="135"/>
      <c r="AA94" s="153"/>
      <c r="AB94" s="111"/>
      <c r="AC94" s="135"/>
      <c r="AD94" s="153"/>
      <c r="AE94" s="111"/>
      <c r="AF94" s="135"/>
      <c r="AG94" s="153"/>
      <c r="AH94" s="673"/>
      <c r="AI94" s="674"/>
      <c r="AJ94" s="670"/>
      <c r="AK94" s="693"/>
    </row>
    <row r="95" spans="1:37" ht="21">
      <c r="A95" s="633">
        <v>2</v>
      </c>
      <c r="B95" s="649">
        <v>133</v>
      </c>
      <c r="C95" s="136" t="str">
        <f>IF(B95="","",VLOOKUP(B95,'списки участников'!A:I,3,FALSE))</f>
        <v>Дюрягина Евгения</v>
      </c>
      <c r="D95" s="651" t="s">
        <v>1</v>
      </c>
      <c r="E95" s="652"/>
      <c r="F95" s="653"/>
      <c r="G95" s="620"/>
      <c r="H95" s="621"/>
      <c r="I95" s="622"/>
      <c r="J95" s="630" t="s">
        <v>1</v>
      </c>
      <c r="K95" s="631"/>
      <c r="L95" s="632"/>
      <c r="M95" s="630">
        <v>2</v>
      </c>
      <c r="N95" s="631"/>
      <c r="O95" s="632"/>
      <c r="P95" s="630" t="s">
        <v>3</v>
      </c>
      <c r="Q95" s="631"/>
      <c r="R95" s="632"/>
      <c r="S95" s="630" t="s">
        <v>3</v>
      </c>
      <c r="T95" s="631"/>
      <c r="U95" s="632"/>
      <c r="V95" s="630"/>
      <c r="W95" s="631"/>
      <c r="X95" s="632"/>
      <c r="Y95" s="664"/>
      <c r="Z95" s="665"/>
      <c r="AA95" s="666"/>
      <c r="AB95" s="664"/>
      <c r="AC95" s="665"/>
      <c r="AD95" s="666"/>
      <c r="AE95" s="664"/>
      <c r="AF95" s="665"/>
      <c r="AG95" s="666"/>
      <c r="AH95" s="671">
        <v>8</v>
      </c>
      <c r="AI95" s="672"/>
      <c r="AJ95" s="669"/>
      <c r="AK95" s="693">
        <v>3</v>
      </c>
    </row>
    <row r="96" spans="1:37" ht="21">
      <c r="A96" s="634"/>
      <c r="B96" s="650"/>
      <c r="C96" s="137" t="s">
        <v>129</v>
      </c>
      <c r="D96" s="142" t="s">
        <v>128</v>
      </c>
      <c r="E96" s="148" t="s">
        <v>145</v>
      </c>
      <c r="F96" s="143" t="s">
        <v>128</v>
      </c>
      <c r="G96" s="623"/>
      <c r="H96" s="624"/>
      <c r="I96" s="625"/>
      <c r="J96" s="144"/>
      <c r="K96" s="146" t="s">
        <v>157</v>
      </c>
      <c r="L96" s="147"/>
      <c r="M96" s="144"/>
      <c r="N96" s="146" t="s">
        <v>166</v>
      </c>
      <c r="O96" s="147"/>
      <c r="P96" s="144"/>
      <c r="Q96" s="146" t="s">
        <v>171</v>
      </c>
      <c r="R96" s="147"/>
      <c r="S96" s="144"/>
      <c r="T96" s="146" t="s">
        <v>754</v>
      </c>
      <c r="U96" s="147"/>
      <c r="V96" s="144"/>
      <c r="W96" s="146"/>
      <c r="X96" s="147"/>
      <c r="Y96" s="111"/>
      <c r="Z96" s="135"/>
      <c r="AA96" s="153"/>
      <c r="AB96" s="111"/>
      <c r="AC96" s="135"/>
      <c r="AD96" s="153"/>
      <c r="AE96" s="111"/>
      <c r="AF96" s="135"/>
      <c r="AG96" s="153"/>
      <c r="AH96" s="673"/>
      <c r="AI96" s="674"/>
      <c r="AJ96" s="670"/>
      <c r="AK96" s="693"/>
    </row>
    <row r="97" spans="1:37" ht="21">
      <c r="A97" s="633">
        <v>3</v>
      </c>
      <c r="B97" s="649">
        <v>131</v>
      </c>
      <c r="C97" s="136" t="str">
        <f>IF(B97="","",VLOOKUP(B97,'списки участников'!A:I,3,FALSE))</f>
        <v>Зорина Анастасия</v>
      </c>
      <c r="D97" s="651" t="s">
        <v>1</v>
      </c>
      <c r="E97" s="652"/>
      <c r="F97" s="653"/>
      <c r="G97" s="630" t="s">
        <v>3</v>
      </c>
      <c r="H97" s="631"/>
      <c r="I97" s="632"/>
      <c r="J97" s="620"/>
      <c r="K97" s="621"/>
      <c r="L97" s="622"/>
      <c r="M97" s="630" t="s">
        <v>3</v>
      </c>
      <c r="N97" s="631"/>
      <c r="O97" s="632"/>
      <c r="P97" s="630" t="s">
        <v>3</v>
      </c>
      <c r="Q97" s="631"/>
      <c r="R97" s="632"/>
      <c r="S97" s="630" t="s">
        <v>3</v>
      </c>
      <c r="T97" s="631"/>
      <c r="U97" s="632"/>
      <c r="V97" s="630"/>
      <c r="W97" s="631"/>
      <c r="X97" s="632"/>
      <c r="Y97" s="664"/>
      <c r="Z97" s="665"/>
      <c r="AA97" s="666"/>
      <c r="AB97" s="664"/>
      <c r="AC97" s="665"/>
      <c r="AD97" s="666"/>
      <c r="AE97" s="664"/>
      <c r="AF97" s="665"/>
      <c r="AG97" s="666"/>
      <c r="AH97" s="671">
        <v>9</v>
      </c>
      <c r="AI97" s="672"/>
      <c r="AJ97" s="675"/>
      <c r="AK97" s="693">
        <v>2</v>
      </c>
    </row>
    <row r="98" spans="1:37" ht="21">
      <c r="A98" s="634"/>
      <c r="B98" s="650"/>
      <c r="C98" s="137" t="s">
        <v>81</v>
      </c>
      <c r="D98" s="144" t="s">
        <v>128</v>
      </c>
      <c r="E98" s="146" t="s">
        <v>157</v>
      </c>
      <c r="F98" s="145" t="s">
        <v>128</v>
      </c>
      <c r="G98" s="144" t="s">
        <v>128</v>
      </c>
      <c r="H98" s="146" t="s">
        <v>182</v>
      </c>
      <c r="I98" s="145" t="s">
        <v>128</v>
      </c>
      <c r="J98" s="623"/>
      <c r="K98" s="624"/>
      <c r="L98" s="625"/>
      <c r="M98" s="144"/>
      <c r="N98" s="146" t="s">
        <v>222</v>
      </c>
      <c r="O98" s="147"/>
      <c r="P98" s="144"/>
      <c r="Q98" s="146" t="s">
        <v>740</v>
      </c>
      <c r="R98" s="147"/>
      <c r="S98" s="144"/>
      <c r="T98" s="146" t="s">
        <v>215</v>
      </c>
      <c r="U98" s="147"/>
      <c r="V98" s="144"/>
      <c r="W98" s="146" t="s">
        <v>128</v>
      </c>
      <c r="X98" s="147"/>
      <c r="Y98" s="111"/>
      <c r="Z98" s="135" t="s">
        <v>128</v>
      </c>
      <c r="AA98" s="153"/>
      <c r="AB98" s="111"/>
      <c r="AC98" s="135" t="s">
        <v>128</v>
      </c>
      <c r="AD98" s="153"/>
      <c r="AE98" s="111"/>
      <c r="AF98" s="135" t="s">
        <v>128</v>
      </c>
      <c r="AG98" s="153"/>
      <c r="AH98" s="673"/>
      <c r="AI98" s="674"/>
      <c r="AJ98" s="676"/>
      <c r="AK98" s="693"/>
    </row>
    <row r="99" spans="1:37" ht="21">
      <c r="A99" s="633">
        <v>4</v>
      </c>
      <c r="B99" s="649">
        <v>132</v>
      </c>
      <c r="C99" s="136" t="str">
        <f>IF(B99="","",VLOOKUP(B99,'списки участников'!A:I,3,FALSE))</f>
        <v>Байрамгузина Елена</v>
      </c>
      <c r="D99" s="630">
        <v>1</v>
      </c>
      <c r="E99" s="631"/>
      <c r="F99" s="632"/>
      <c r="G99" s="630">
        <v>1</v>
      </c>
      <c r="H99" s="631"/>
      <c r="I99" s="632"/>
      <c r="J99" s="630" t="s">
        <v>1</v>
      </c>
      <c r="K99" s="631"/>
      <c r="L99" s="632"/>
      <c r="M99" s="620"/>
      <c r="N99" s="621"/>
      <c r="O99" s="622"/>
      <c r="P99" s="630" t="s">
        <v>3</v>
      </c>
      <c r="Q99" s="631"/>
      <c r="R99" s="632"/>
      <c r="S99" s="630" t="s">
        <v>3</v>
      </c>
      <c r="T99" s="631"/>
      <c r="U99" s="632"/>
      <c r="V99" s="630"/>
      <c r="W99" s="631"/>
      <c r="X99" s="632"/>
      <c r="Y99" s="664"/>
      <c r="Z99" s="665"/>
      <c r="AA99" s="666"/>
      <c r="AB99" s="664"/>
      <c r="AC99" s="665"/>
      <c r="AD99" s="666"/>
      <c r="AE99" s="664"/>
      <c r="AF99" s="665"/>
      <c r="AG99" s="666"/>
      <c r="AH99" s="671">
        <v>7</v>
      </c>
      <c r="AI99" s="672"/>
      <c r="AJ99" s="675"/>
      <c r="AK99" s="693">
        <v>4</v>
      </c>
    </row>
    <row r="100" spans="1:37" ht="21">
      <c r="A100" s="634"/>
      <c r="B100" s="679"/>
      <c r="C100" s="137" t="s">
        <v>129</v>
      </c>
      <c r="D100" s="144" t="s">
        <v>128</v>
      </c>
      <c r="E100" s="146" t="s">
        <v>145</v>
      </c>
      <c r="F100" s="145" t="s">
        <v>128</v>
      </c>
      <c r="G100" s="144" t="s">
        <v>128</v>
      </c>
      <c r="H100" s="146" t="s">
        <v>145</v>
      </c>
      <c r="I100" s="145" t="s">
        <v>128</v>
      </c>
      <c r="J100" s="144" t="s">
        <v>128</v>
      </c>
      <c r="K100" s="146" t="s">
        <v>145</v>
      </c>
      <c r="L100" s="145" t="s">
        <v>128</v>
      </c>
      <c r="M100" s="623"/>
      <c r="N100" s="624"/>
      <c r="O100" s="625"/>
      <c r="P100" s="144"/>
      <c r="Q100" s="146" t="s">
        <v>534</v>
      </c>
      <c r="R100" s="147"/>
      <c r="S100" s="144"/>
      <c r="T100" s="146" t="s">
        <v>750</v>
      </c>
      <c r="U100" s="147"/>
      <c r="V100" s="144"/>
      <c r="W100" s="146" t="s">
        <v>128</v>
      </c>
      <c r="X100" s="147"/>
      <c r="Y100" s="111"/>
      <c r="Z100" s="135" t="s">
        <v>128</v>
      </c>
      <c r="AA100" s="153"/>
      <c r="AB100" s="111"/>
      <c r="AC100" s="135" t="s">
        <v>128</v>
      </c>
      <c r="AD100" s="153"/>
      <c r="AE100" s="111"/>
      <c r="AF100" s="135" t="s">
        <v>128</v>
      </c>
      <c r="AG100" s="153"/>
      <c r="AH100" s="673"/>
      <c r="AI100" s="674"/>
      <c r="AJ100" s="676"/>
      <c r="AK100" s="693"/>
    </row>
    <row r="101" spans="1:37" ht="21">
      <c r="A101" s="633">
        <v>5</v>
      </c>
      <c r="B101" s="649">
        <v>135</v>
      </c>
      <c r="C101" s="136" t="str">
        <f>IF(B101="","",VLOOKUP(B101,'списки участников'!A:I,3,FALSE))</f>
        <v>Ложкина Елизавета</v>
      </c>
      <c r="D101" s="186"/>
      <c r="E101" s="175" t="s">
        <v>1</v>
      </c>
      <c r="F101" s="187"/>
      <c r="G101" s="630" t="s">
        <v>1</v>
      </c>
      <c r="H101" s="631"/>
      <c r="I101" s="632"/>
      <c r="J101" s="630" t="s">
        <v>1</v>
      </c>
      <c r="K101" s="631"/>
      <c r="L101" s="632"/>
      <c r="M101" s="630" t="s">
        <v>1</v>
      </c>
      <c r="N101" s="631"/>
      <c r="O101" s="632"/>
      <c r="P101" s="620" t="s">
        <v>128</v>
      </c>
      <c r="Q101" s="621"/>
      <c r="R101" s="622"/>
      <c r="S101" s="630" t="s">
        <v>3</v>
      </c>
      <c r="T101" s="631"/>
      <c r="U101" s="632"/>
      <c r="V101" s="630"/>
      <c r="W101" s="631"/>
      <c r="X101" s="632"/>
      <c r="Y101" s="630"/>
      <c r="Z101" s="631"/>
      <c r="AA101" s="632"/>
      <c r="AB101" s="630"/>
      <c r="AC101" s="631"/>
      <c r="AD101" s="632"/>
      <c r="AE101" s="630"/>
      <c r="AF101" s="631"/>
      <c r="AG101" s="632"/>
      <c r="AH101" s="671">
        <v>6</v>
      </c>
      <c r="AI101" s="672"/>
      <c r="AJ101" s="669"/>
      <c r="AK101" s="693">
        <v>5</v>
      </c>
    </row>
    <row r="102" spans="1:37" ht="21">
      <c r="A102" s="634"/>
      <c r="B102" s="650"/>
      <c r="C102" s="137" t="s">
        <v>687</v>
      </c>
      <c r="D102" s="188"/>
      <c r="E102" s="172" t="s">
        <v>145</v>
      </c>
      <c r="F102" s="171"/>
      <c r="G102" s="144"/>
      <c r="H102" s="146" t="s">
        <v>145</v>
      </c>
      <c r="I102" s="147"/>
      <c r="J102" s="144"/>
      <c r="K102" s="456" t="s">
        <v>145</v>
      </c>
      <c r="L102" s="147"/>
      <c r="M102" s="144"/>
      <c r="N102" s="146" t="s">
        <v>145</v>
      </c>
      <c r="O102" s="147"/>
      <c r="P102" s="623"/>
      <c r="Q102" s="624"/>
      <c r="R102" s="625"/>
      <c r="S102" s="144"/>
      <c r="T102" s="146" t="s">
        <v>752</v>
      </c>
      <c r="U102" s="147"/>
      <c r="V102" s="144"/>
      <c r="W102" s="146" t="s">
        <v>128</v>
      </c>
      <c r="X102" s="147"/>
      <c r="Y102" s="144"/>
      <c r="Z102" s="146" t="s">
        <v>128</v>
      </c>
      <c r="AA102" s="147"/>
      <c r="AB102" s="144"/>
      <c r="AC102" s="146" t="s">
        <v>128</v>
      </c>
      <c r="AD102" s="147"/>
      <c r="AE102" s="144"/>
      <c r="AF102" s="146" t="s">
        <v>128</v>
      </c>
      <c r="AG102" s="147"/>
      <c r="AH102" s="673"/>
      <c r="AI102" s="674"/>
      <c r="AJ102" s="670"/>
      <c r="AK102" s="693"/>
    </row>
    <row r="103" spans="1:37" ht="21">
      <c r="A103" s="633">
        <v>6</v>
      </c>
      <c r="B103" s="649">
        <v>136</v>
      </c>
      <c r="C103" s="136" t="str">
        <f>IF(B103="","",VLOOKUP(B103,'списки участников'!A:I,3,FALSE))</f>
        <v>Каткова Мария</v>
      </c>
      <c r="D103" s="651" t="s">
        <v>1</v>
      </c>
      <c r="E103" s="652"/>
      <c r="F103" s="653"/>
      <c r="G103" s="186"/>
      <c r="H103" s="191" t="s">
        <v>1</v>
      </c>
      <c r="I103" s="187"/>
      <c r="J103" s="630" t="s">
        <v>1</v>
      </c>
      <c r="K103" s="631"/>
      <c r="L103" s="632"/>
      <c r="M103" s="630" t="s">
        <v>1</v>
      </c>
      <c r="N103" s="631"/>
      <c r="O103" s="632"/>
      <c r="P103" s="630" t="s">
        <v>1</v>
      </c>
      <c r="Q103" s="631"/>
      <c r="R103" s="632"/>
      <c r="S103" s="620" t="s">
        <v>128</v>
      </c>
      <c r="T103" s="621"/>
      <c r="U103" s="622"/>
      <c r="V103" s="630"/>
      <c r="W103" s="631"/>
      <c r="X103" s="632"/>
      <c r="Y103" s="630"/>
      <c r="Z103" s="631"/>
      <c r="AA103" s="632"/>
      <c r="AB103" s="630"/>
      <c r="AC103" s="631"/>
      <c r="AD103" s="632"/>
      <c r="AE103" s="630"/>
      <c r="AF103" s="631"/>
      <c r="AG103" s="632"/>
      <c r="AH103" s="671">
        <v>5</v>
      </c>
      <c r="AI103" s="672"/>
      <c r="AJ103" s="669"/>
      <c r="AK103" s="693">
        <v>6</v>
      </c>
    </row>
    <row r="104" spans="1:37" ht="21">
      <c r="A104" s="634"/>
      <c r="B104" s="650"/>
      <c r="C104" s="137" t="s">
        <v>687</v>
      </c>
      <c r="D104" s="142"/>
      <c r="E104" s="148" t="s">
        <v>145</v>
      </c>
      <c r="F104" s="143"/>
      <c r="G104" s="170"/>
      <c r="H104" s="192" t="s">
        <v>145</v>
      </c>
      <c r="I104" s="171"/>
      <c r="J104" s="144"/>
      <c r="K104" s="146" t="s">
        <v>145</v>
      </c>
      <c r="L104" s="147"/>
      <c r="M104" s="151"/>
      <c r="N104" s="149" t="s">
        <v>145</v>
      </c>
      <c r="O104" s="150"/>
      <c r="P104" s="144"/>
      <c r="Q104" s="146" t="s">
        <v>157</v>
      </c>
      <c r="R104" s="147"/>
      <c r="S104" s="623"/>
      <c r="T104" s="624"/>
      <c r="U104" s="625"/>
      <c r="V104" s="144"/>
      <c r="W104" s="146" t="s">
        <v>128</v>
      </c>
      <c r="X104" s="147"/>
      <c r="Y104" s="144"/>
      <c r="Z104" s="146" t="s">
        <v>128</v>
      </c>
      <c r="AA104" s="147"/>
      <c r="AB104" s="144"/>
      <c r="AC104" s="146" t="s">
        <v>128</v>
      </c>
      <c r="AD104" s="147"/>
      <c r="AE104" s="144"/>
      <c r="AF104" s="146" t="s">
        <v>128</v>
      </c>
      <c r="AG104" s="147"/>
      <c r="AH104" s="673"/>
      <c r="AI104" s="674"/>
      <c r="AJ104" s="670"/>
      <c r="AK104" s="693"/>
    </row>
    <row r="105" spans="1:37" ht="21">
      <c r="A105" s="116"/>
      <c r="B105" s="140"/>
      <c r="C105" s="138"/>
      <c r="D105" s="119"/>
      <c r="E105" s="120"/>
      <c r="F105" s="121"/>
      <c r="G105" s="119"/>
      <c r="H105" s="120"/>
      <c r="I105" s="121"/>
      <c r="J105" s="119"/>
      <c r="K105" s="120"/>
      <c r="L105" s="121"/>
      <c r="M105" s="130"/>
      <c r="N105" s="130"/>
      <c r="O105" s="130"/>
      <c r="P105" s="119"/>
      <c r="Q105" s="120"/>
      <c r="R105" s="119"/>
      <c r="S105" s="119"/>
      <c r="T105" s="120"/>
      <c r="U105" s="119"/>
      <c r="V105" s="119"/>
      <c r="W105" s="120"/>
      <c r="X105" s="119"/>
      <c r="Y105" s="119"/>
      <c r="Z105" s="120"/>
      <c r="AA105" s="119"/>
      <c r="AB105" s="119"/>
      <c r="AC105" s="120"/>
      <c r="AD105" s="119"/>
      <c r="AE105" s="119"/>
      <c r="AF105" s="120"/>
      <c r="AG105" s="119"/>
      <c r="AH105" s="122"/>
      <c r="AI105" s="122"/>
      <c r="AJ105" s="123"/>
      <c r="AK105" s="124"/>
    </row>
    <row r="106" spans="1:37" ht="21">
      <c r="A106" s="116"/>
      <c r="B106" s="140"/>
      <c r="C106" s="138"/>
      <c r="D106" s="119"/>
      <c r="E106" s="120"/>
      <c r="F106" s="121"/>
      <c r="G106" s="119"/>
      <c r="H106" s="120"/>
      <c r="I106" s="121"/>
      <c r="J106" s="119"/>
      <c r="K106" s="120"/>
      <c r="L106" s="121"/>
      <c r="M106" s="130"/>
      <c r="N106" s="130"/>
      <c r="O106" s="130"/>
      <c r="P106" s="119"/>
      <c r="Q106" s="120"/>
      <c r="R106" s="119"/>
      <c r="S106" s="119"/>
      <c r="T106" s="120"/>
      <c r="U106" s="119"/>
      <c r="V106" s="119"/>
      <c r="W106" s="120"/>
      <c r="X106" s="119"/>
      <c r="Y106" s="119"/>
      <c r="Z106" s="120"/>
      <c r="AA106" s="119"/>
      <c r="AB106" s="119"/>
      <c r="AC106" s="120"/>
      <c r="AD106" s="119"/>
      <c r="AE106" s="119"/>
      <c r="AF106" s="120"/>
      <c r="AG106" s="119"/>
      <c r="AH106" s="122"/>
      <c r="AI106" s="122"/>
      <c r="AJ106" s="123"/>
      <c r="AK106" s="124"/>
    </row>
    <row r="107" spans="1:37" ht="21">
      <c r="A107" s="116"/>
      <c r="B107" s="140"/>
      <c r="C107" s="138"/>
      <c r="D107" s="119"/>
      <c r="E107" s="120"/>
      <c r="F107" s="121"/>
      <c r="G107" s="119"/>
      <c r="H107" s="120"/>
      <c r="I107" s="121"/>
      <c r="J107" s="119"/>
      <c r="K107" s="120"/>
      <c r="L107" s="121"/>
      <c r="M107" s="130"/>
      <c r="N107" s="130"/>
      <c r="O107" s="130"/>
      <c r="P107" s="119"/>
      <c r="Q107" s="120"/>
      <c r="R107" s="119"/>
      <c r="S107" s="119"/>
      <c r="T107" s="120"/>
      <c r="U107" s="119"/>
      <c r="V107" s="119"/>
      <c r="W107" s="120"/>
      <c r="X107" s="119"/>
      <c r="Y107" s="119"/>
      <c r="Z107" s="120"/>
      <c r="AA107" s="119"/>
      <c r="AB107" s="119"/>
      <c r="AC107" s="120"/>
      <c r="AD107" s="119"/>
      <c r="AE107" s="119"/>
      <c r="AF107" s="120"/>
      <c r="AG107" s="119"/>
      <c r="AH107" s="122"/>
      <c r="AI107" s="122"/>
      <c r="AJ107" s="123"/>
      <c r="AK107" s="124"/>
    </row>
    <row r="109" spans="3:16" ht="15.75">
      <c r="C109" s="112" t="s">
        <v>583</v>
      </c>
      <c r="D109" s="644" t="s">
        <v>54</v>
      </c>
      <c r="E109" s="644"/>
      <c r="F109" s="644"/>
      <c r="G109" s="644"/>
      <c r="H109" s="644"/>
      <c r="I109" s="644"/>
      <c r="J109" s="644"/>
      <c r="K109" s="644"/>
      <c r="L109" s="112"/>
      <c r="M109" s="112"/>
      <c r="N109" s="112"/>
      <c r="O109" s="112"/>
      <c r="P109" s="112"/>
    </row>
    <row r="112" spans="3:19" ht="15.75">
      <c r="C112" s="113" t="s">
        <v>584</v>
      </c>
      <c r="D112" s="113"/>
      <c r="E112" s="113"/>
      <c r="F112" s="113" t="s">
        <v>55</v>
      </c>
      <c r="G112" s="113"/>
      <c r="H112" s="113"/>
      <c r="I112" s="113"/>
      <c r="J112" s="113"/>
      <c r="K112" s="112"/>
      <c r="L112" s="112"/>
      <c r="M112" s="112"/>
      <c r="N112" s="112"/>
      <c r="P112" s="113"/>
      <c r="Q112" s="113"/>
      <c r="R112" s="113"/>
      <c r="S112" s="113"/>
    </row>
  </sheetData>
  <sheetProtection/>
  <mergeCells count="467">
    <mergeCell ref="C27:AJ27"/>
    <mergeCell ref="D28:AA28"/>
    <mergeCell ref="AB28:AJ28"/>
    <mergeCell ref="G90:AA90"/>
    <mergeCell ref="D92:F92"/>
    <mergeCell ref="G92:I92"/>
    <mergeCell ref="J92:L92"/>
    <mergeCell ref="M92:O92"/>
    <mergeCell ref="P92:R92"/>
    <mergeCell ref="S92:U92"/>
    <mergeCell ref="V92:X92"/>
    <mergeCell ref="Y92:AA92"/>
    <mergeCell ref="AB92:AD92"/>
    <mergeCell ref="AH92:AI92"/>
    <mergeCell ref="A93:A94"/>
    <mergeCell ref="B93:B94"/>
    <mergeCell ref="D93:F94"/>
    <mergeCell ref="G93:I93"/>
    <mergeCell ref="J93:L93"/>
    <mergeCell ref="M93:O93"/>
    <mergeCell ref="P93:R93"/>
    <mergeCell ref="S93:U93"/>
    <mergeCell ref="V93:X93"/>
    <mergeCell ref="Y93:AA93"/>
    <mergeCell ref="AB93:AD93"/>
    <mergeCell ref="AH93:AI94"/>
    <mergeCell ref="AK95:AK96"/>
    <mergeCell ref="AE95:AG95"/>
    <mergeCell ref="AJ93:AJ94"/>
    <mergeCell ref="AK93:AK94"/>
    <mergeCell ref="A95:A96"/>
    <mergeCell ref="B95:B96"/>
    <mergeCell ref="D95:F95"/>
    <mergeCell ref="G95:I96"/>
    <mergeCell ref="J95:L95"/>
    <mergeCell ref="M95:O95"/>
    <mergeCell ref="M97:O97"/>
    <mergeCell ref="V95:X95"/>
    <mergeCell ref="Y95:AA95"/>
    <mergeCell ref="AB95:AD95"/>
    <mergeCell ref="AH95:AI96"/>
    <mergeCell ref="AJ95:AJ96"/>
    <mergeCell ref="P95:R95"/>
    <mergeCell ref="S95:U95"/>
    <mergeCell ref="S97:U97"/>
    <mergeCell ref="V97:X97"/>
    <mergeCell ref="M99:O100"/>
    <mergeCell ref="AE97:AG97"/>
    <mergeCell ref="Y97:AA97"/>
    <mergeCell ref="AB97:AD97"/>
    <mergeCell ref="AH97:AI98"/>
    <mergeCell ref="A97:A98"/>
    <mergeCell ref="B97:B98"/>
    <mergeCell ref="D97:F97"/>
    <mergeCell ref="G97:I97"/>
    <mergeCell ref="J97:L98"/>
    <mergeCell ref="Y99:AA99"/>
    <mergeCell ref="AB99:AD99"/>
    <mergeCell ref="AJ97:AJ98"/>
    <mergeCell ref="AK97:AK98"/>
    <mergeCell ref="AH99:AI100"/>
    <mergeCell ref="A99:A100"/>
    <mergeCell ref="B99:B100"/>
    <mergeCell ref="D99:F99"/>
    <mergeCell ref="G99:I99"/>
    <mergeCell ref="J99:L99"/>
    <mergeCell ref="AH37:AI38"/>
    <mergeCell ref="AE37:AG37"/>
    <mergeCell ref="AJ37:AJ38"/>
    <mergeCell ref="AK37:AK38"/>
    <mergeCell ref="D49:K49"/>
    <mergeCell ref="AJ99:AJ100"/>
    <mergeCell ref="AK99:AK100"/>
    <mergeCell ref="P99:R99"/>
    <mergeCell ref="S99:U99"/>
    <mergeCell ref="V99:X99"/>
    <mergeCell ref="AH35:AI36"/>
    <mergeCell ref="AE35:AG35"/>
    <mergeCell ref="AJ35:AJ36"/>
    <mergeCell ref="AK35:AK36"/>
    <mergeCell ref="A37:A38"/>
    <mergeCell ref="B37:B38"/>
    <mergeCell ref="D37:F37"/>
    <mergeCell ref="G37:I37"/>
    <mergeCell ref="M37:O37"/>
    <mergeCell ref="S37:U37"/>
    <mergeCell ref="AJ33:AJ34"/>
    <mergeCell ref="AK33:AK34"/>
    <mergeCell ref="A35:A36"/>
    <mergeCell ref="B35:B36"/>
    <mergeCell ref="D35:F35"/>
    <mergeCell ref="M35:O35"/>
    <mergeCell ref="P35:R35"/>
    <mergeCell ref="S35:U35"/>
    <mergeCell ref="V35:X35"/>
    <mergeCell ref="Y35:AA35"/>
    <mergeCell ref="P33:R33"/>
    <mergeCell ref="S33:U33"/>
    <mergeCell ref="V33:X33"/>
    <mergeCell ref="Y33:AA33"/>
    <mergeCell ref="AB33:AD33"/>
    <mergeCell ref="AH33:AI34"/>
    <mergeCell ref="AE33:AG33"/>
    <mergeCell ref="Y32:AA32"/>
    <mergeCell ref="AB32:AD32"/>
    <mergeCell ref="AH32:AI32"/>
    <mergeCell ref="AE32:AG32"/>
    <mergeCell ref="A33:A34"/>
    <mergeCell ref="B33:B34"/>
    <mergeCell ref="D33:F34"/>
    <mergeCell ref="G33:I33"/>
    <mergeCell ref="J33:L33"/>
    <mergeCell ref="M33:O33"/>
    <mergeCell ref="AH63:AI64"/>
    <mergeCell ref="AJ63:AJ64"/>
    <mergeCell ref="AK63:AK64"/>
    <mergeCell ref="G30:AA30"/>
    <mergeCell ref="G32:I32"/>
    <mergeCell ref="J32:L32"/>
    <mergeCell ref="M32:O32"/>
    <mergeCell ref="P32:R32"/>
    <mergeCell ref="S32:U32"/>
    <mergeCell ref="V32:X32"/>
    <mergeCell ref="M63:O63"/>
    <mergeCell ref="P63:R63"/>
    <mergeCell ref="S63:U63"/>
    <mergeCell ref="V63:X63"/>
    <mergeCell ref="Y63:AA63"/>
    <mergeCell ref="AB63:AD63"/>
    <mergeCell ref="Y61:AA61"/>
    <mergeCell ref="AB61:AD61"/>
    <mergeCell ref="AH61:AI62"/>
    <mergeCell ref="AJ61:AJ62"/>
    <mergeCell ref="AK61:AK62"/>
    <mergeCell ref="A63:A64"/>
    <mergeCell ref="B63:B64"/>
    <mergeCell ref="D63:F63"/>
    <mergeCell ref="G63:I63"/>
    <mergeCell ref="J63:L64"/>
    <mergeCell ref="AH59:AI60"/>
    <mergeCell ref="AJ59:AJ60"/>
    <mergeCell ref="AK59:AK60"/>
    <mergeCell ref="A61:A62"/>
    <mergeCell ref="B61:B62"/>
    <mergeCell ref="D61:F61"/>
    <mergeCell ref="G61:I62"/>
    <mergeCell ref="J61:L61"/>
    <mergeCell ref="S61:U61"/>
    <mergeCell ref="V61:X61"/>
    <mergeCell ref="AH58:AI58"/>
    <mergeCell ref="A59:A60"/>
    <mergeCell ref="B59:B60"/>
    <mergeCell ref="D59:F60"/>
    <mergeCell ref="G59:I59"/>
    <mergeCell ref="J59:L59"/>
    <mergeCell ref="M59:O59"/>
    <mergeCell ref="P59:R59"/>
    <mergeCell ref="Y59:AA59"/>
    <mergeCell ref="AB59:AD59"/>
    <mergeCell ref="J58:L58"/>
    <mergeCell ref="M58:O58"/>
    <mergeCell ref="P58:R58"/>
    <mergeCell ref="D83:K83"/>
    <mergeCell ref="S58:U58"/>
    <mergeCell ref="V58:X58"/>
    <mergeCell ref="S59:U59"/>
    <mergeCell ref="V59:X59"/>
    <mergeCell ref="M61:O61"/>
    <mergeCell ref="P61:R61"/>
    <mergeCell ref="D109:K109"/>
    <mergeCell ref="C53:AJ53"/>
    <mergeCell ref="D54:AA54"/>
    <mergeCell ref="AB54:AJ54"/>
    <mergeCell ref="C87:AJ87"/>
    <mergeCell ref="D88:AA88"/>
    <mergeCell ref="AB88:AJ88"/>
    <mergeCell ref="G56:AA56"/>
    <mergeCell ref="D58:F58"/>
    <mergeCell ref="G58:I58"/>
    <mergeCell ref="V65:X65"/>
    <mergeCell ref="P97:R97"/>
    <mergeCell ref="AE58:AG58"/>
    <mergeCell ref="AE59:AG59"/>
    <mergeCell ref="AE61:AG61"/>
    <mergeCell ref="AE63:AG63"/>
    <mergeCell ref="AE92:AG92"/>
    <mergeCell ref="AE93:AG93"/>
    <mergeCell ref="Y58:AA58"/>
    <mergeCell ref="AB58:AD58"/>
    <mergeCell ref="A65:A66"/>
    <mergeCell ref="B65:B66"/>
    <mergeCell ref="G65:I65"/>
    <mergeCell ref="J65:L65"/>
    <mergeCell ref="P65:R65"/>
    <mergeCell ref="S65:U65"/>
    <mergeCell ref="Y65:AA65"/>
    <mergeCell ref="AB65:AD65"/>
    <mergeCell ref="AE65:AG65"/>
    <mergeCell ref="AH65:AI66"/>
    <mergeCell ref="AJ65:AJ66"/>
    <mergeCell ref="AK65:AK66"/>
    <mergeCell ref="V67:X67"/>
    <mergeCell ref="Y67:AA67"/>
    <mergeCell ref="AB67:AD67"/>
    <mergeCell ref="AE67:AG67"/>
    <mergeCell ref="A67:A68"/>
    <mergeCell ref="B67:B68"/>
    <mergeCell ref="D67:F67"/>
    <mergeCell ref="J67:L67"/>
    <mergeCell ref="M67:O67"/>
    <mergeCell ref="AH67:AI68"/>
    <mergeCell ref="AJ67:AJ68"/>
    <mergeCell ref="AK67:AK68"/>
    <mergeCell ref="A69:A70"/>
    <mergeCell ref="B69:B70"/>
    <mergeCell ref="D69:F69"/>
    <mergeCell ref="G69:I69"/>
    <mergeCell ref="M69:O69"/>
    <mergeCell ref="P69:R69"/>
    <mergeCell ref="S67:U67"/>
    <mergeCell ref="AK69:AK70"/>
    <mergeCell ref="A71:A72"/>
    <mergeCell ref="B71:B72"/>
    <mergeCell ref="D71:F71"/>
    <mergeCell ref="G71:I71"/>
    <mergeCell ref="M71:O71"/>
    <mergeCell ref="P71:R71"/>
    <mergeCell ref="S71:U71"/>
    <mergeCell ref="V69:X69"/>
    <mergeCell ref="AB71:AD71"/>
    <mergeCell ref="AE71:AG71"/>
    <mergeCell ref="AH71:AI72"/>
    <mergeCell ref="AJ71:AJ72"/>
    <mergeCell ref="AJ69:AJ70"/>
    <mergeCell ref="Y69:AA69"/>
    <mergeCell ref="AB69:AD69"/>
    <mergeCell ref="AE69:AG69"/>
    <mergeCell ref="AH69:AI70"/>
    <mergeCell ref="AK71:AK72"/>
    <mergeCell ref="A73:A74"/>
    <mergeCell ref="B73:B74"/>
    <mergeCell ref="G73:I73"/>
    <mergeCell ref="J73:L73"/>
    <mergeCell ref="M73:O73"/>
    <mergeCell ref="P73:R73"/>
    <mergeCell ref="S73:U73"/>
    <mergeCell ref="V73:X73"/>
    <mergeCell ref="Y71:AA71"/>
    <mergeCell ref="AE73:AG73"/>
    <mergeCell ref="AH73:AI74"/>
    <mergeCell ref="AJ73:AJ74"/>
    <mergeCell ref="AK73:AK74"/>
    <mergeCell ref="V103:X103"/>
    <mergeCell ref="Y103:AA103"/>
    <mergeCell ref="AB103:AD103"/>
    <mergeCell ref="AE103:AG103"/>
    <mergeCell ref="AH103:AI104"/>
    <mergeCell ref="AE99:AG99"/>
    <mergeCell ref="A75:A76"/>
    <mergeCell ref="B75:B76"/>
    <mergeCell ref="D75:F75"/>
    <mergeCell ref="J75:L75"/>
    <mergeCell ref="M75:O75"/>
    <mergeCell ref="AB73:AD73"/>
    <mergeCell ref="AK75:AK76"/>
    <mergeCell ref="A77:A78"/>
    <mergeCell ref="B77:B78"/>
    <mergeCell ref="D77:F77"/>
    <mergeCell ref="G77:I77"/>
    <mergeCell ref="M77:O77"/>
    <mergeCell ref="P77:R77"/>
    <mergeCell ref="P75:R75"/>
    <mergeCell ref="S75:U75"/>
    <mergeCell ref="V75:X75"/>
    <mergeCell ref="AK77:AK78"/>
    <mergeCell ref="S77:U77"/>
    <mergeCell ref="V77:X77"/>
    <mergeCell ref="Y77:AA77"/>
    <mergeCell ref="AB77:AD77"/>
    <mergeCell ref="AH77:AI78"/>
    <mergeCell ref="M7:O7"/>
    <mergeCell ref="A11:A12"/>
    <mergeCell ref="B11:B12"/>
    <mergeCell ref="D11:F11"/>
    <mergeCell ref="G11:I11"/>
    <mergeCell ref="AJ77:AJ78"/>
    <mergeCell ref="AH75:AI76"/>
    <mergeCell ref="AJ75:AJ76"/>
    <mergeCell ref="Y75:AA75"/>
    <mergeCell ref="AE75:AG75"/>
    <mergeCell ref="A7:A8"/>
    <mergeCell ref="B7:B8"/>
    <mergeCell ref="D7:F8"/>
    <mergeCell ref="G7:I7"/>
    <mergeCell ref="J7:L7"/>
    <mergeCell ref="A39:A40"/>
    <mergeCell ref="B39:B40"/>
    <mergeCell ref="D39:F39"/>
    <mergeCell ref="G39:I39"/>
    <mergeCell ref="D32:F32"/>
    <mergeCell ref="AH39:AI40"/>
    <mergeCell ref="AJ39:AJ40"/>
    <mergeCell ref="AK39:AK40"/>
    <mergeCell ref="P39:R39"/>
    <mergeCell ref="V39:X39"/>
    <mergeCell ref="Y39:AA39"/>
    <mergeCell ref="AB39:AD39"/>
    <mergeCell ref="AE39:AG39"/>
    <mergeCell ref="V6:X6"/>
    <mergeCell ref="Y6:AA6"/>
    <mergeCell ref="AB6:AD6"/>
    <mergeCell ref="AE6:AG6"/>
    <mergeCell ref="AH6:AI6"/>
    <mergeCell ref="AH7:AI8"/>
    <mergeCell ref="C1:AJ1"/>
    <mergeCell ref="D2:AA2"/>
    <mergeCell ref="AB2:AJ2"/>
    <mergeCell ref="G4:AA4"/>
    <mergeCell ref="D6:F6"/>
    <mergeCell ref="G6:I6"/>
    <mergeCell ref="J6:L6"/>
    <mergeCell ref="M6:O6"/>
    <mergeCell ref="P6:R6"/>
    <mergeCell ref="S6:U6"/>
    <mergeCell ref="P7:R7"/>
    <mergeCell ref="S7:U7"/>
    <mergeCell ref="V7:X7"/>
    <mergeCell ref="Y7:AA7"/>
    <mergeCell ref="AB7:AD7"/>
    <mergeCell ref="AE7:AG7"/>
    <mergeCell ref="A9:A10"/>
    <mergeCell ref="B9:B10"/>
    <mergeCell ref="D9:F9"/>
    <mergeCell ref="G9:I10"/>
    <mergeCell ref="J9:L9"/>
    <mergeCell ref="M9:O9"/>
    <mergeCell ref="AE9:AG9"/>
    <mergeCell ref="AH9:AI10"/>
    <mergeCell ref="AJ9:AJ10"/>
    <mergeCell ref="AK9:AK10"/>
    <mergeCell ref="AJ7:AJ8"/>
    <mergeCell ref="AK7:AK8"/>
    <mergeCell ref="P11:R11"/>
    <mergeCell ref="S11:U11"/>
    <mergeCell ref="V11:X11"/>
    <mergeCell ref="Y11:AA11"/>
    <mergeCell ref="Y9:AA9"/>
    <mergeCell ref="AB9:AD9"/>
    <mergeCell ref="P9:R9"/>
    <mergeCell ref="S9:U9"/>
    <mergeCell ref="V9:X9"/>
    <mergeCell ref="AH11:AI12"/>
    <mergeCell ref="AJ11:AJ12"/>
    <mergeCell ref="AK11:AK12"/>
    <mergeCell ref="A13:A14"/>
    <mergeCell ref="B13:B14"/>
    <mergeCell ref="D13:F13"/>
    <mergeCell ref="G13:I13"/>
    <mergeCell ref="J13:L13"/>
    <mergeCell ref="J11:L12"/>
    <mergeCell ref="M11:O11"/>
    <mergeCell ref="S13:U13"/>
    <mergeCell ref="V13:X13"/>
    <mergeCell ref="Y13:AA13"/>
    <mergeCell ref="AB13:AD13"/>
    <mergeCell ref="AB11:AD11"/>
    <mergeCell ref="AE11:AG11"/>
    <mergeCell ref="AJ13:AJ14"/>
    <mergeCell ref="AK13:AK14"/>
    <mergeCell ref="A15:A16"/>
    <mergeCell ref="B15:B16"/>
    <mergeCell ref="D15:F15"/>
    <mergeCell ref="G15:I15"/>
    <mergeCell ref="J15:L15"/>
    <mergeCell ref="M15:O15"/>
    <mergeCell ref="M13:O14"/>
    <mergeCell ref="P13:R13"/>
    <mergeCell ref="V15:X15"/>
    <mergeCell ref="Y15:AA15"/>
    <mergeCell ref="AB15:AD15"/>
    <mergeCell ref="AE15:AG15"/>
    <mergeCell ref="AE13:AG13"/>
    <mergeCell ref="AH13:AI14"/>
    <mergeCell ref="AK15:AK16"/>
    <mergeCell ref="A17:A18"/>
    <mergeCell ref="B17:B18"/>
    <mergeCell ref="D17:F17"/>
    <mergeCell ref="G17:I17"/>
    <mergeCell ref="M17:O17"/>
    <mergeCell ref="P17:R17"/>
    <mergeCell ref="S17:U18"/>
    <mergeCell ref="P15:R16"/>
    <mergeCell ref="S15:U15"/>
    <mergeCell ref="AB17:AD17"/>
    <mergeCell ref="AE17:AG17"/>
    <mergeCell ref="AH17:AI18"/>
    <mergeCell ref="AJ17:AJ18"/>
    <mergeCell ref="AH15:AI16"/>
    <mergeCell ref="AJ15:AJ16"/>
    <mergeCell ref="AK17:AK18"/>
    <mergeCell ref="AK101:AK102"/>
    <mergeCell ref="A103:A104"/>
    <mergeCell ref="B103:B104"/>
    <mergeCell ref="D103:F103"/>
    <mergeCell ref="J103:L103"/>
    <mergeCell ref="M103:O103"/>
    <mergeCell ref="P103:R103"/>
    <mergeCell ref="V17:X17"/>
    <mergeCell ref="Y17:AA17"/>
    <mergeCell ref="V101:X101"/>
    <mergeCell ref="Y101:AA101"/>
    <mergeCell ref="AB101:AD101"/>
    <mergeCell ref="AE101:AG101"/>
    <mergeCell ref="AH101:AI102"/>
    <mergeCell ref="AJ101:AJ102"/>
    <mergeCell ref="B101:B102"/>
    <mergeCell ref="G101:I101"/>
    <mergeCell ref="J101:L101"/>
    <mergeCell ref="M101:O101"/>
    <mergeCell ref="S101:U101"/>
    <mergeCell ref="P101:R102"/>
    <mergeCell ref="AJ103:AJ104"/>
    <mergeCell ref="AK103:AK104"/>
    <mergeCell ref="D23:K23"/>
    <mergeCell ref="M65:O66"/>
    <mergeCell ref="P67:R68"/>
    <mergeCell ref="S69:U70"/>
    <mergeCell ref="V71:X72"/>
    <mergeCell ref="Y73:AA74"/>
    <mergeCell ref="AB75:AD76"/>
    <mergeCell ref="AE77:AG78"/>
    <mergeCell ref="Y43:AA43"/>
    <mergeCell ref="AB43:AD43"/>
    <mergeCell ref="AE43:AG43"/>
    <mergeCell ref="AH43:AI44"/>
    <mergeCell ref="AJ43:AJ44"/>
    <mergeCell ref="AK43:AK44"/>
    <mergeCell ref="AE41:AG41"/>
    <mergeCell ref="AH41:AI42"/>
    <mergeCell ref="AJ41:AJ42"/>
    <mergeCell ref="AK41:AK42"/>
    <mergeCell ref="A43:A44"/>
    <mergeCell ref="B43:B44"/>
    <mergeCell ref="D43:F43"/>
    <mergeCell ref="G43:I43"/>
    <mergeCell ref="P43:R43"/>
    <mergeCell ref="V43:X43"/>
    <mergeCell ref="G35:I36"/>
    <mergeCell ref="J37:L38"/>
    <mergeCell ref="M39:O40"/>
    <mergeCell ref="V41:X41"/>
    <mergeCell ref="Y41:AA41"/>
    <mergeCell ref="AB41:AD41"/>
    <mergeCell ref="AB35:AD35"/>
    <mergeCell ref="V37:X37"/>
    <mergeCell ref="Y37:AA37"/>
    <mergeCell ref="AB37:AD37"/>
    <mergeCell ref="S103:U104"/>
    <mergeCell ref="A41:A42"/>
    <mergeCell ref="B41:B42"/>
    <mergeCell ref="D41:F41"/>
    <mergeCell ref="G41:I41"/>
    <mergeCell ref="M41:O41"/>
    <mergeCell ref="P41:R42"/>
    <mergeCell ref="S41:U41"/>
    <mergeCell ref="S43:U44"/>
    <mergeCell ref="A101:A102"/>
  </mergeCells>
  <printOptions/>
  <pageMargins left="0.7" right="0.7" top="0.75" bottom="0.75" header="0.3" footer="0.3"/>
  <pageSetup fitToHeight="0" fitToWidth="1" horizontalDpi="600" verticalDpi="600" orientation="landscape" paperSize="9" scale="70" r:id="rId1"/>
  <rowBreaks count="3" manualBreakCount="3">
    <brk id="26" max="36" man="1"/>
    <brk id="52" max="255" man="1"/>
    <brk id="8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D61"/>
  <sheetViews>
    <sheetView view="pageBreakPreview" zoomScale="93" zoomScaleSheetLayoutView="93" zoomScalePageLayoutView="0" workbookViewId="0" topLeftCell="B1">
      <selection activeCell="C62" sqref="C62"/>
    </sheetView>
  </sheetViews>
  <sheetFormatPr defaultColWidth="9.33203125" defaultRowHeight="12.75" outlineLevelCol="1"/>
  <cols>
    <col min="1" max="1" width="5.83203125" style="3" hidden="1" customWidth="1" outlineLevel="1"/>
    <col min="2" max="2" width="9.5" style="2" customWidth="1" collapsed="1"/>
    <col min="3" max="3" width="39.83203125" style="71" customWidth="1"/>
    <col min="4" max="4" width="47.66015625" style="5" customWidth="1"/>
  </cols>
  <sheetData>
    <row r="1" spans="1:4" ht="23.25">
      <c r="A1" s="709" t="s">
        <v>133</v>
      </c>
      <c r="B1" s="709"/>
      <c r="C1" s="709"/>
      <c r="D1" s="709"/>
    </row>
    <row r="2" spans="1:4" ht="24" thickBot="1">
      <c r="A2" s="710" t="s">
        <v>582</v>
      </c>
      <c r="B2" s="710"/>
      <c r="C2" s="710"/>
      <c r="D2" s="710"/>
    </row>
    <row r="3" spans="1:4" ht="15.75">
      <c r="A3" s="603" t="s">
        <v>71</v>
      </c>
      <c r="B3" s="603"/>
      <c r="C3" s="603"/>
      <c r="D3" s="84" t="s">
        <v>52</v>
      </c>
    </row>
    <row r="4" spans="1:4" ht="18.75">
      <c r="A4"/>
      <c r="B4" s="713" t="s">
        <v>758</v>
      </c>
      <c r="C4" s="713"/>
      <c r="D4" s="713"/>
    </row>
    <row r="5" spans="1:4" ht="12.75">
      <c r="A5"/>
      <c r="B5"/>
      <c r="C5"/>
      <c r="D5"/>
    </row>
    <row r="6" spans="1:4" ht="15.75">
      <c r="A6" s="58"/>
      <c r="B6" s="712" t="s">
        <v>16</v>
      </c>
      <c r="C6" s="712"/>
      <c r="D6" s="712"/>
    </row>
    <row r="7" spans="2:4" ht="13.5" thickBot="1">
      <c r="B7"/>
      <c r="C7"/>
      <c r="D7"/>
    </row>
    <row r="8" spans="2:4" ht="17.25" thickBot="1" thickTop="1">
      <c r="B8" s="65" t="s">
        <v>244</v>
      </c>
      <c r="C8" s="72" t="s">
        <v>5</v>
      </c>
      <c r="D8" s="65" t="s">
        <v>17</v>
      </c>
    </row>
    <row r="9" spans="1:4" ht="17.25" thickBot="1" thickTop="1">
      <c r="A9" s="23"/>
      <c r="B9" s="592" t="s">
        <v>18</v>
      </c>
      <c r="C9" s="593"/>
      <c r="D9" s="594"/>
    </row>
    <row r="10" spans="1:4" ht="15.75">
      <c r="A10" s="26">
        <v>1</v>
      </c>
      <c r="B10" s="67" t="s">
        <v>1</v>
      </c>
      <c r="C10" s="74" t="str">
        <f>IF(A10="","",VLOOKUP(A10,'списки участников'!A:I,3,FALSE))</f>
        <v>Хуснуллин Тимур</v>
      </c>
      <c r="D10" s="14" t="s">
        <v>129</v>
      </c>
    </row>
    <row r="11" spans="1:4" ht="15.75">
      <c r="A11" s="27">
        <v>2</v>
      </c>
      <c r="B11" s="67" t="s">
        <v>3</v>
      </c>
      <c r="C11" s="74" t="str">
        <f>IF(A11="","",VLOOKUP(A11,'списки участников'!A:I,3,FALSE))</f>
        <v>Осипов Роман</v>
      </c>
      <c r="D11" s="14" t="s">
        <v>130</v>
      </c>
    </row>
    <row r="12" spans="1:4" ht="16.5" thickBot="1">
      <c r="A12" s="26">
        <v>3</v>
      </c>
      <c r="B12" s="67" t="s">
        <v>6</v>
      </c>
      <c r="C12" s="74" t="str">
        <f>IF(A12="","",VLOOKUP(A12,'списки участников'!A:I,3,FALSE))</f>
        <v>Пруцких Борис</v>
      </c>
      <c r="D12" s="14" t="s">
        <v>131</v>
      </c>
    </row>
    <row r="13" spans="1:4" ht="16.5" thickBot="1">
      <c r="A13" s="23"/>
      <c r="B13" s="595" t="s">
        <v>19</v>
      </c>
      <c r="C13" s="595"/>
      <c r="D13" s="595"/>
    </row>
    <row r="14" spans="1:4" ht="15.75">
      <c r="A14" s="26">
        <v>12</v>
      </c>
      <c r="B14" s="67">
        <v>1</v>
      </c>
      <c r="C14" s="74" t="str">
        <f>IF(A14="","",VLOOKUP(A14,'списки участников'!A:I,3,FALSE))</f>
        <v>Стулов Никита</v>
      </c>
      <c r="D14" s="14" t="s">
        <v>134</v>
      </c>
    </row>
    <row r="15" spans="1:4" ht="15.75">
      <c r="A15" s="26">
        <v>13</v>
      </c>
      <c r="B15" s="67" t="s">
        <v>3</v>
      </c>
      <c r="C15" s="74" t="str">
        <f>IF(A15="","",VLOOKUP(A15,'списки участников'!A:I,3,FALSE))</f>
        <v>Мамонов Михаил</v>
      </c>
      <c r="D15" s="14" t="s">
        <v>134</v>
      </c>
    </row>
    <row r="16" spans="1:4" ht="16.5" thickBot="1">
      <c r="A16" s="26">
        <v>11</v>
      </c>
      <c r="B16" s="67" t="s">
        <v>6</v>
      </c>
      <c r="C16" s="74" t="str">
        <f>IF(A16="","",VLOOKUP(A16,'списки участников'!A:I,3,FALSE))</f>
        <v>Шарапов Роман</v>
      </c>
      <c r="D16" s="14" t="s">
        <v>81</v>
      </c>
    </row>
    <row r="17" spans="1:4" ht="16.5" thickBot="1">
      <c r="A17" s="23"/>
      <c r="B17" s="596" t="s">
        <v>20</v>
      </c>
      <c r="C17" s="597"/>
      <c r="D17" s="598"/>
    </row>
    <row r="18" spans="1:4" ht="15.75">
      <c r="A18" s="26">
        <v>21</v>
      </c>
      <c r="B18" s="67" t="s">
        <v>1</v>
      </c>
      <c r="C18" s="74" t="str">
        <f>IF(A18="","",VLOOKUP(A18,'списки участников'!A:I,3,FALSE))</f>
        <v>Саунин Алексей</v>
      </c>
      <c r="D18" s="14" t="s">
        <v>39</v>
      </c>
    </row>
    <row r="19" spans="1:4" ht="15.75">
      <c r="A19" s="26">
        <v>26</v>
      </c>
      <c r="B19" s="67" t="s">
        <v>3</v>
      </c>
      <c r="C19" s="74" t="str">
        <f>IF(A19="","",VLOOKUP(A19,'списки участников'!A:I,3,FALSE))</f>
        <v>Асланян Арутюн</v>
      </c>
      <c r="D19" s="14" t="s">
        <v>138</v>
      </c>
    </row>
    <row r="20" spans="1:4" ht="16.5" thickBot="1">
      <c r="A20" s="26">
        <v>23</v>
      </c>
      <c r="B20" s="67" t="s">
        <v>6</v>
      </c>
      <c r="C20" s="74" t="str">
        <f>IF(A20="","",VLOOKUP(A20,'списки участников'!A:I,3,FALSE))</f>
        <v>Коваленко Иван</v>
      </c>
      <c r="D20" s="14" t="s">
        <v>137</v>
      </c>
    </row>
    <row r="21" spans="1:4" ht="16.5" thickBot="1">
      <c r="A21" s="24"/>
      <c r="B21" s="596" t="s">
        <v>21</v>
      </c>
      <c r="C21" s="597"/>
      <c r="D21" s="598"/>
    </row>
    <row r="22" spans="1:4" ht="15.75">
      <c r="A22" s="27">
        <v>32</v>
      </c>
      <c r="B22" s="67" t="s">
        <v>1</v>
      </c>
      <c r="C22" s="74" t="str">
        <f>IF(A22="","",VLOOKUP(A22,'списки участников'!A:I,3,FALSE))</f>
        <v>Яковлев Артем</v>
      </c>
      <c r="D22" s="14" t="s">
        <v>131</v>
      </c>
    </row>
    <row r="23" spans="1:4" ht="15.75">
      <c r="A23" s="26">
        <v>31</v>
      </c>
      <c r="B23" s="67" t="s">
        <v>3</v>
      </c>
      <c r="C23" s="74" t="str">
        <f>IF(A23="","",VLOOKUP(A23,'списки участников'!A:I,3,FALSE))</f>
        <v>Рожков Даниил</v>
      </c>
      <c r="D23" s="14" t="s">
        <v>140</v>
      </c>
    </row>
    <row r="24" spans="1:4" ht="16.5" thickBot="1">
      <c r="A24" s="27">
        <v>35</v>
      </c>
      <c r="B24" s="67" t="s">
        <v>6</v>
      </c>
      <c r="C24" s="74" t="str">
        <f>IF(A24="","",VLOOKUP(A24,'списки участников'!A:I,3,FALSE))</f>
        <v>Бадалян Саргис</v>
      </c>
      <c r="D24" s="14" t="s">
        <v>137</v>
      </c>
    </row>
    <row r="25" spans="1:4" ht="16.5" thickBot="1">
      <c r="A25" s="24"/>
      <c r="B25" s="596" t="s">
        <v>22</v>
      </c>
      <c r="C25" s="597"/>
      <c r="D25" s="598"/>
    </row>
    <row r="26" spans="1:4" ht="15.75">
      <c r="A26" s="26">
        <v>41</v>
      </c>
      <c r="B26" s="67" t="s">
        <v>1</v>
      </c>
      <c r="C26" s="74" t="str">
        <f>IF(A26="","",VLOOKUP(A26,'списки участников'!A:I,3,FALSE))</f>
        <v>Карпов Иван</v>
      </c>
      <c r="D26" s="14" t="s">
        <v>129</v>
      </c>
    </row>
    <row r="27" spans="1:4" ht="15.75">
      <c r="A27" s="26">
        <v>42</v>
      </c>
      <c r="B27" s="67" t="s">
        <v>3</v>
      </c>
      <c r="C27" s="74" t="str">
        <f>IF(A27="","",VLOOKUP(A27,'списки участников'!A:I,3,FALSE))</f>
        <v>Емельянов Александр</v>
      </c>
      <c r="D27" s="14" t="s">
        <v>130</v>
      </c>
    </row>
    <row r="28" spans="1:4" ht="15.75">
      <c r="A28" s="27">
        <v>46</v>
      </c>
      <c r="B28" s="67" t="s">
        <v>6</v>
      </c>
      <c r="C28" s="74" t="str">
        <f>IF(A28="","",VLOOKUP(A28,'списки участников'!A:I,3,FALSE))</f>
        <v>Слащилин Алексей</v>
      </c>
      <c r="D28" s="14" t="s">
        <v>116</v>
      </c>
    </row>
    <row r="30" spans="3:4" ht="15.75">
      <c r="C30" s="177" t="s">
        <v>586</v>
      </c>
      <c r="D30" s="30" t="s">
        <v>54</v>
      </c>
    </row>
    <row r="31" spans="3:4" ht="15.75">
      <c r="C31" s="177"/>
      <c r="D31" s="30"/>
    </row>
    <row r="32" spans="3:4" ht="15.75">
      <c r="C32" s="177" t="s">
        <v>587</v>
      </c>
      <c r="D32" s="30" t="s">
        <v>55</v>
      </c>
    </row>
    <row r="33" spans="1:4" ht="12.75">
      <c r="A33"/>
      <c r="B33"/>
      <c r="C33"/>
      <c r="D33"/>
    </row>
    <row r="34" spans="1:4" ht="12.75">
      <c r="A34"/>
      <c r="B34"/>
      <c r="C34"/>
      <c r="D34"/>
    </row>
    <row r="35" spans="1:4" ht="23.25">
      <c r="A35" s="709" t="s">
        <v>133</v>
      </c>
      <c r="B35" s="709"/>
      <c r="C35" s="709"/>
      <c r="D35" s="709"/>
    </row>
    <row r="36" spans="1:4" ht="24" thickBot="1">
      <c r="A36" s="710" t="s">
        <v>582</v>
      </c>
      <c r="B36" s="710"/>
      <c r="C36" s="710"/>
      <c r="D36" s="710"/>
    </row>
    <row r="37" spans="1:4" ht="15.75">
      <c r="A37" s="603" t="s">
        <v>71</v>
      </c>
      <c r="B37" s="603"/>
      <c r="C37" s="603"/>
      <c r="D37" s="84" t="s">
        <v>52</v>
      </c>
    </row>
    <row r="38" spans="1:4" ht="18.75">
      <c r="A38" s="178"/>
      <c r="B38" s="711" t="s">
        <v>757</v>
      </c>
      <c r="C38" s="711"/>
      <c r="D38" s="711"/>
    </row>
    <row r="39" spans="1:4" ht="15.75">
      <c r="A39" s="178"/>
      <c r="B39" s="597" t="s">
        <v>75</v>
      </c>
      <c r="C39" s="597"/>
      <c r="D39" s="597"/>
    </row>
    <row r="40" spans="1:4" ht="16.5" thickBot="1">
      <c r="A40" s="178"/>
      <c r="B40" s="178"/>
      <c r="C40" s="178"/>
      <c r="D40" s="179"/>
    </row>
    <row r="41" spans="2:4" ht="17.25" thickBot="1" thickTop="1">
      <c r="B41" s="65" t="s">
        <v>244</v>
      </c>
      <c r="C41" s="72" t="s">
        <v>5</v>
      </c>
      <c r="D41" s="65" t="s">
        <v>17</v>
      </c>
    </row>
    <row r="42" spans="1:4" ht="17.25" thickBot="1" thickTop="1">
      <c r="A42" s="23"/>
      <c r="B42" s="592" t="s">
        <v>245</v>
      </c>
      <c r="C42" s="593"/>
      <c r="D42" s="594"/>
    </row>
    <row r="43" spans="1:4" ht="15.75">
      <c r="A43" s="26">
        <v>102</v>
      </c>
      <c r="B43" s="67" t="s">
        <v>1</v>
      </c>
      <c r="C43" s="74" t="str">
        <f>IF(A43="","",VLOOKUP(A43,'списки участников'!A:I,3,FALSE))</f>
        <v>Мохова Полина</v>
      </c>
      <c r="D43" s="14" t="s">
        <v>116</v>
      </c>
    </row>
    <row r="44" spans="1:4" ht="15.75">
      <c r="A44" s="27">
        <v>101</v>
      </c>
      <c r="B44" s="67" t="s">
        <v>3</v>
      </c>
      <c r="C44" s="74" t="str">
        <f>IF(A44="","",VLOOKUP(A44,'списки участников'!A:I,3,FALSE))</f>
        <v>Хабибуллина Диляра</v>
      </c>
      <c r="D44" s="14" t="s">
        <v>130</v>
      </c>
    </row>
    <row r="45" spans="1:4" ht="16.5" thickBot="1">
      <c r="A45" s="26"/>
      <c r="B45" s="67" t="s">
        <v>6</v>
      </c>
      <c r="C45" s="74" t="s">
        <v>695</v>
      </c>
      <c r="D45" s="14" t="s">
        <v>139</v>
      </c>
    </row>
    <row r="46" spans="1:4" ht="16.5" thickBot="1">
      <c r="A46" s="23"/>
      <c r="B46" s="595" t="s">
        <v>18</v>
      </c>
      <c r="C46" s="595"/>
      <c r="D46" s="595"/>
    </row>
    <row r="47" spans="1:4" ht="15.75">
      <c r="A47" s="26">
        <v>111</v>
      </c>
      <c r="B47" s="67">
        <v>1</v>
      </c>
      <c r="C47" s="74" t="str">
        <f>IF(A47="","",VLOOKUP(A47,'списки участников'!A:I,3,FALSE))</f>
        <v>Набиева Анита</v>
      </c>
      <c r="D47" s="14" t="s">
        <v>130</v>
      </c>
    </row>
    <row r="48" spans="1:4" ht="15.75">
      <c r="A48" s="26">
        <v>113</v>
      </c>
      <c r="B48" s="67" t="s">
        <v>3</v>
      </c>
      <c r="C48" s="74" t="str">
        <f>IF(A48="","",VLOOKUP(A48,'списки участников'!A:I,3,FALSE))</f>
        <v>Исмаилова Айнур</v>
      </c>
      <c r="D48" s="14" t="s">
        <v>143</v>
      </c>
    </row>
    <row r="49" spans="1:4" ht="16.5" thickBot="1">
      <c r="A49" s="26">
        <v>112</v>
      </c>
      <c r="B49" s="67" t="s">
        <v>6</v>
      </c>
      <c r="C49" s="74" t="str">
        <f>IF(A49="","",VLOOKUP(A49,'списки участников'!A:I,3,FALSE))</f>
        <v>Алиева Маляк</v>
      </c>
      <c r="D49" s="14" t="s">
        <v>131</v>
      </c>
    </row>
    <row r="50" spans="1:4" ht="16.5" thickBot="1">
      <c r="A50" s="23"/>
      <c r="B50" s="596" t="s">
        <v>19</v>
      </c>
      <c r="C50" s="597"/>
      <c r="D50" s="598"/>
    </row>
    <row r="51" spans="1:4" ht="15.75">
      <c r="A51" s="26">
        <v>121</v>
      </c>
      <c r="B51" s="67" t="s">
        <v>1</v>
      </c>
      <c r="C51" s="74" t="str">
        <f>IF(A51="","",VLOOKUP(A51,'списки участников'!A:I,3,FALSE))</f>
        <v>Абдуллаева Элла</v>
      </c>
      <c r="D51" s="14" t="s">
        <v>137</v>
      </c>
    </row>
    <row r="52" spans="1:4" ht="15.75">
      <c r="A52" s="26">
        <v>122</v>
      </c>
      <c r="B52" s="67" t="s">
        <v>3</v>
      </c>
      <c r="C52" s="74" t="str">
        <f>IF(A52="","",VLOOKUP(A52,'списки участников'!A:I,3,FALSE))</f>
        <v>Шайган Алена</v>
      </c>
      <c r="D52" s="14" t="s">
        <v>131</v>
      </c>
    </row>
    <row r="53" spans="1:4" ht="16.5" thickBot="1">
      <c r="A53" s="26">
        <v>123</v>
      </c>
      <c r="B53" s="67" t="s">
        <v>6</v>
      </c>
      <c r="C53" s="74" t="str">
        <f>IF(A53="","",VLOOKUP(A53,'списки участников'!A:I,3,FALSE))</f>
        <v>Назарова Мадина</v>
      </c>
      <c r="D53" s="14" t="s">
        <v>130</v>
      </c>
    </row>
    <row r="54" spans="1:4" ht="16.5" thickBot="1">
      <c r="A54" s="24"/>
      <c r="B54" s="596" t="s">
        <v>20</v>
      </c>
      <c r="C54" s="597"/>
      <c r="D54" s="598"/>
    </row>
    <row r="55" spans="1:4" ht="15.75">
      <c r="A55" s="27">
        <v>134</v>
      </c>
      <c r="B55" s="67" t="s">
        <v>1</v>
      </c>
      <c r="C55" s="74" t="str">
        <f>IF(A55="","",VLOOKUP(A55,'списки участников'!A:I,3,FALSE))</f>
        <v>Гильманова Диана</v>
      </c>
      <c r="D55" s="14" t="s">
        <v>130</v>
      </c>
    </row>
    <row r="56" spans="1:4" ht="15.75">
      <c r="A56" s="26">
        <v>131</v>
      </c>
      <c r="B56" s="67" t="s">
        <v>3</v>
      </c>
      <c r="C56" s="74" t="str">
        <f>IF(A56="","",VLOOKUP(A56,'списки участников'!A:I,3,FALSE))</f>
        <v>Зорина Анастасия</v>
      </c>
      <c r="D56" s="14" t="s">
        <v>81</v>
      </c>
    </row>
    <row r="57" spans="1:4" ht="15.75">
      <c r="A57" s="27">
        <v>133</v>
      </c>
      <c r="B57" s="67" t="s">
        <v>6</v>
      </c>
      <c r="C57" s="74" t="str">
        <f>IF(A57="","",VLOOKUP(A57,'списки участников'!A:I,3,FALSE))</f>
        <v>Дюрягина Евгения</v>
      </c>
      <c r="D57" s="14" t="s">
        <v>129</v>
      </c>
    </row>
    <row r="59" spans="3:4" ht="15.75">
      <c r="C59" s="177" t="s">
        <v>586</v>
      </c>
      <c r="D59" s="30" t="s">
        <v>54</v>
      </c>
    </row>
    <row r="60" spans="3:4" ht="15.75">
      <c r="C60" s="177"/>
      <c r="D60" s="30"/>
    </row>
    <row r="61" spans="3:4" ht="15.75">
      <c r="C61" s="177" t="s">
        <v>587</v>
      </c>
      <c r="D61" s="30" t="s">
        <v>55</v>
      </c>
    </row>
  </sheetData>
  <sheetProtection/>
  <mergeCells count="19">
    <mergeCell ref="A1:D1"/>
    <mergeCell ref="A2:D2"/>
    <mergeCell ref="B6:D6"/>
    <mergeCell ref="B21:D21"/>
    <mergeCell ref="B25:D25"/>
    <mergeCell ref="A3:C3"/>
    <mergeCell ref="B9:D9"/>
    <mergeCell ref="B13:D13"/>
    <mergeCell ref="B17:D17"/>
    <mergeCell ref="B4:D4"/>
    <mergeCell ref="B42:D42"/>
    <mergeCell ref="B46:D46"/>
    <mergeCell ref="B50:D50"/>
    <mergeCell ref="B54:D54"/>
    <mergeCell ref="A35:D35"/>
    <mergeCell ref="A36:D36"/>
    <mergeCell ref="A37:C37"/>
    <mergeCell ref="B39:D39"/>
    <mergeCell ref="B38:D38"/>
  </mergeCells>
  <printOptions/>
  <pageMargins left="0.7" right="0.7" top="0.75" bottom="0.75" header="0.3" footer="0.3"/>
  <pageSetup horizontalDpi="600" verticalDpi="600" orientation="portrait" paperSize="9" r:id="rId1"/>
  <rowBreaks count="1" manualBreakCount="1">
    <brk id="34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AD84"/>
  <sheetViews>
    <sheetView view="pageBreakPreview" zoomScale="60" zoomScalePageLayoutView="0" workbookViewId="0" topLeftCell="E1">
      <selection activeCell="AA82" sqref="AA82"/>
    </sheetView>
  </sheetViews>
  <sheetFormatPr defaultColWidth="9.33203125" defaultRowHeight="12.75"/>
  <cols>
    <col min="1" max="1" width="5" style="258" customWidth="1"/>
    <col min="2" max="2" width="0.328125" style="258" customWidth="1"/>
    <col min="3" max="3" width="18.66015625" style="258" customWidth="1"/>
    <col min="4" max="4" width="1.66796875" style="258" customWidth="1"/>
    <col min="5" max="5" width="18.5" style="258" customWidth="1"/>
    <col min="6" max="6" width="0.82421875" style="258" customWidth="1"/>
    <col min="7" max="7" width="23.5" style="258" customWidth="1"/>
    <col min="8" max="8" width="1.0078125" style="258" customWidth="1"/>
    <col min="9" max="9" width="19.66015625" style="258" customWidth="1"/>
    <col min="10" max="10" width="2.66015625" style="258" customWidth="1"/>
    <col min="11" max="11" width="20" style="258" customWidth="1"/>
    <col min="12" max="12" width="20.5" style="258" customWidth="1"/>
    <col min="13" max="13" width="3.5" style="258" customWidth="1"/>
    <col min="14" max="14" width="2" style="258" customWidth="1"/>
    <col min="15" max="15" width="3.5" style="258" customWidth="1"/>
    <col min="16" max="16" width="7.83203125" style="258" customWidth="1"/>
    <col min="17" max="17" width="26.33203125" style="258" customWidth="1"/>
    <col min="18" max="18" width="3.83203125" style="258" bestFit="1" customWidth="1"/>
    <col min="19" max="19" width="23.83203125" style="258" customWidth="1"/>
    <col min="20" max="20" width="3.66015625" style="258" customWidth="1"/>
    <col min="21" max="21" width="29.83203125" style="258" customWidth="1"/>
    <col min="22" max="22" width="29.66015625" style="258" customWidth="1"/>
    <col min="23" max="23" width="8.5" style="258" customWidth="1"/>
    <col min="24" max="24" width="19.66015625" style="258" customWidth="1"/>
    <col min="25" max="25" width="3.66015625" style="258" customWidth="1"/>
    <col min="26" max="26" width="19.5" style="258" customWidth="1"/>
    <col min="27" max="27" width="21.5" style="259" customWidth="1"/>
    <col min="28" max="28" width="4" style="258" customWidth="1"/>
    <col min="29" max="29" width="19.83203125" style="258" customWidth="1"/>
    <col min="30" max="30" width="22.5" style="258" customWidth="1"/>
  </cols>
  <sheetData>
    <row r="1" spans="1:30" ht="18.75">
      <c r="A1" s="717" t="s">
        <v>133</v>
      </c>
      <c r="B1" s="718"/>
      <c r="C1" s="718"/>
      <c r="D1" s="718"/>
      <c r="E1" s="718"/>
      <c r="F1" s="718"/>
      <c r="G1" s="718"/>
      <c r="H1" s="718"/>
      <c r="I1" s="718"/>
      <c r="J1" s="718"/>
      <c r="K1" s="718"/>
      <c r="L1" s="718"/>
      <c r="M1" s="717"/>
      <c r="N1" s="718"/>
      <c r="O1" s="718"/>
      <c r="P1" s="718"/>
      <c r="Q1" s="718"/>
      <c r="R1" s="718"/>
      <c r="S1" s="718"/>
      <c r="T1" s="718"/>
      <c r="U1" s="718"/>
      <c r="V1" s="718"/>
      <c r="W1" s="717"/>
      <c r="X1" s="718"/>
      <c r="Y1" s="718"/>
      <c r="Z1" s="718"/>
      <c r="AA1" s="718"/>
      <c r="AB1" s="718"/>
      <c r="AC1" s="718"/>
      <c r="AD1" s="718"/>
    </row>
    <row r="2" spans="1:30" ht="15.75" customHeight="1">
      <c r="A2" s="717" t="s">
        <v>582</v>
      </c>
      <c r="B2" s="717"/>
      <c r="C2" s="717"/>
      <c r="D2" s="717"/>
      <c r="E2" s="717"/>
      <c r="F2" s="717"/>
      <c r="G2" s="717"/>
      <c r="H2" s="717"/>
      <c r="I2" s="717"/>
      <c r="J2" s="717"/>
      <c r="K2" s="717"/>
      <c r="L2" s="717"/>
      <c r="M2" s="719" t="s">
        <v>364</v>
      </c>
      <c r="N2" s="720"/>
      <c r="O2" s="720"/>
      <c r="P2" s="720"/>
      <c r="Q2" s="720"/>
      <c r="R2" s="720"/>
      <c r="S2" s="720"/>
      <c r="T2" s="720"/>
      <c r="U2" s="720"/>
      <c r="V2" s="720"/>
      <c r="W2" s="721" t="s">
        <v>365</v>
      </c>
      <c r="X2" s="720"/>
      <c r="Y2" s="720"/>
      <c r="Z2" s="720"/>
      <c r="AA2" s="720"/>
      <c r="AB2" s="720"/>
      <c r="AC2" s="720"/>
      <c r="AD2" s="720"/>
    </row>
    <row r="3" spans="1:30" ht="15.75">
      <c r="A3" s="235"/>
      <c r="B3" s="236"/>
      <c r="C3" s="235"/>
      <c r="D3" s="235"/>
      <c r="E3" s="235"/>
      <c r="F3" s="235"/>
      <c r="G3" s="715" t="s">
        <v>595</v>
      </c>
      <c r="H3" s="716"/>
      <c r="I3" s="716"/>
      <c r="J3" s="235"/>
      <c r="K3" s="235"/>
      <c r="L3" s="234" t="s">
        <v>363</v>
      </c>
      <c r="M3" s="237"/>
      <c r="N3" s="237"/>
      <c r="O3" s="237"/>
      <c r="P3" s="238"/>
      <c r="Q3" s="239"/>
      <c r="R3" s="237"/>
      <c r="S3" s="477"/>
      <c r="T3" s="476"/>
      <c r="U3" s="481"/>
      <c r="V3" s="520"/>
      <c r="W3" s="480" t="s">
        <v>336</v>
      </c>
      <c r="X3" s="457" t="s">
        <v>15</v>
      </c>
      <c r="Y3" s="460"/>
      <c r="Z3" s="460"/>
      <c r="AA3" s="468"/>
      <c r="AB3" s="460"/>
      <c r="AC3" s="460"/>
      <c r="AD3" s="243"/>
    </row>
    <row r="4" spans="1:30" ht="15.75">
      <c r="A4" s="241">
        <v>1</v>
      </c>
      <c r="B4" s="242"/>
      <c r="C4" s="457" t="s">
        <v>484</v>
      </c>
      <c r="D4" s="244"/>
      <c r="E4" s="244"/>
      <c r="F4" s="244"/>
      <c r="G4" s="244"/>
      <c r="H4" s="244"/>
      <c r="I4" s="244"/>
      <c r="J4" s="714" t="s">
        <v>71</v>
      </c>
      <c r="K4" s="714"/>
      <c r="L4" s="266" t="s">
        <v>52</v>
      </c>
      <c r="M4" s="237"/>
      <c r="N4" s="237"/>
      <c r="O4" s="238"/>
      <c r="P4" s="238"/>
      <c r="Q4" s="237"/>
      <c r="R4" s="237"/>
      <c r="S4" s="470"/>
      <c r="T4" s="460"/>
      <c r="U4" s="460"/>
      <c r="V4" s="471" t="s">
        <v>366</v>
      </c>
      <c r="W4" s="483"/>
      <c r="X4" s="458" t="s">
        <v>367</v>
      </c>
      <c r="Y4" s="460"/>
      <c r="Z4" s="463" t="s">
        <v>485</v>
      </c>
      <c r="AA4" s="468"/>
      <c r="AB4" s="460"/>
      <c r="AC4" s="460"/>
      <c r="AD4" s="242"/>
    </row>
    <row r="5" spans="1:30" ht="15.75">
      <c r="A5" s="245"/>
      <c r="B5" s="246"/>
      <c r="C5" s="458" t="s">
        <v>1</v>
      </c>
      <c r="D5" s="244"/>
      <c r="E5" s="463" t="s">
        <v>484</v>
      </c>
      <c r="F5" s="244"/>
      <c r="G5" s="244"/>
      <c r="H5" s="244"/>
      <c r="I5" s="244"/>
      <c r="J5" s="244"/>
      <c r="K5" s="244"/>
      <c r="L5" s="247"/>
      <c r="M5" s="238"/>
      <c r="N5" s="239"/>
      <c r="O5" s="238"/>
      <c r="P5" s="238"/>
      <c r="Q5" s="237"/>
      <c r="R5" s="237"/>
      <c r="S5" s="485"/>
      <c r="T5" s="480" t="s">
        <v>368</v>
      </c>
      <c r="U5" s="490" t="s">
        <v>491</v>
      </c>
      <c r="V5" s="468"/>
      <c r="W5" s="478" t="s">
        <v>339</v>
      </c>
      <c r="X5" s="459" t="s">
        <v>485</v>
      </c>
      <c r="Y5" s="486"/>
      <c r="Z5" s="464"/>
      <c r="AA5" s="468"/>
      <c r="AB5" s="460"/>
      <c r="AC5" s="460"/>
      <c r="AD5" s="242"/>
    </row>
    <row r="6" spans="1:30" ht="15.75">
      <c r="A6" s="250">
        <v>2</v>
      </c>
      <c r="B6" s="252"/>
      <c r="C6" s="459" t="s">
        <v>15</v>
      </c>
      <c r="D6" s="251"/>
      <c r="E6" s="464"/>
      <c r="F6" s="242"/>
      <c r="G6" s="242"/>
      <c r="H6" s="242"/>
      <c r="I6" s="242"/>
      <c r="J6" s="242"/>
      <c r="K6" s="242"/>
      <c r="L6" s="235"/>
      <c r="M6" s="238"/>
      <c r="N6" s="240"/>
      <c r="O6" s="238"/>
      <c r="P6" s="238"/>
      <c r="Q6" s="240"/>
      <c r="R6" s="240"/>
      <c r="S6" s="477"/>
      <c r="T6" s="483"/>
      <c r="U6" s="458" t="s">
        <v>369</v>
      </c>
      <c r="V6" s="463" t="s">
        <v>491</v>
      </c>
      <c r="W6" s="480"/>
      <c r="X6" s="460"/>
      <c r="Y6" s="470"/>
      <c r="Z6" s="465"/>
      <c r="AA6" s="479" t="s">
        <v>488</v>
      </c>
      <c r="AB6" s="487"/>
      <c r="AC6" s="460"/>
      <c r="AD6" s="242"/>
    </row>
    <row r="7" spans="1:30" ht="15.75">
      <c r="A7" s="241"/>
      <c r="B7" s="244"/>
      <c r="C7" s="460"/>
      <c r="D7" s="237"/>
      <c r="E7" s="465"/>
      <c r="F7" s="242"/>
      <c r="G7" s="463" t="s">
        <v>484</v>
      </c>
      <c r="H7" s="242"/>
      <c r="I7" s="242"/>
      <c r="J7" s="242"/>
      <c r="K7" s="242"/>
      <c r="L7" s="235"/>
      <c r="M7" s="238"/>
      <c r="N7" s="239"/>
      <c r="O7" s="238"/>
      <c r="P7" s="238"/>
      <c r="Q7" s="248"/>
      <c r="R7" s="240"/>
      <c r="S7" s="477"/>
      <c r="T7" s="478" t="s">
        <v>333</v>
      </c>
      <c r="U7" s="462" t="s">
        <v>503</v>
      </c>
      <c r="V7" s="482" t="s">
        <v>615</v>
      </c>
      <c r="W7" s="480" t="s">
        <v>340</v>
      </c>
      <c r="X7" s="457" t="s">
        <v>488</v>
      </c>
      <c r="Y7" s="470"/>
      <c r="Z7" s="466" t="s">
        <v>370</v>
      </c>
      <c r="AA7" s="464" t="s">
        <v>616</v>
      </c>
      <c r="AB7" s="468"/>
      <c r="AC7" s="460"/>
      <c r="AD7" s="242"/>
    </row>
    <row r="8" spans="1:30" ht="15.75">
      <c r="A8" s="241">
        <v>3</v>
      </c>
      <c r="B8" s="244"/>
      <c r="C8" s="457" t="s">
        <v>485</v>
      </c>
      <c r="D8" s="237"/>
      <c r="E8" s="466">
        <v>17</v>
      </c>
      <c r="F8" s="251"/>
      <c r="G8" s="464" t="s">
        <v>520</v>
      </c>
      <c r="H8" s="242"/>
      <c r="I8" s="242"/>
      <c r="J8" s="242"/>
      <c r="K8" s="242"/>
      <c r="L8" s="235"/>
      <c r="M8" s="238"/>
      <c r="N8" s="240"/>
      <c r="O8" s="238"/>
      <c r="P8" s="238"/>
      <c r="Q8" s="240"/>
      <c r="R8" s="240"/>
      <c r="S8" s="477"/>
      <c r="T8" s="460"/>
      <c r="U8" s="460"/>
      <c r="V8" s="468"/>
      <c r="W8" s="483"/>
      <c r="X8" s="458" t="s">
        <v>371</v>
      </c>
      <c r="Y8" s="489"/>
      <c r="Z8" s="467" t="s">
        <v>488</v>
      </c>
      <c r="AA8" s="465"/>
      <c r="AB8" s="468"/>
      <c r="AC8" s="460"/>
      <c r="AD8" s="242"/>
    </row>
    <row r="9" spans="1:30" ht="15.75">
      <c r="A9" s="245"/>
      <c r="B9" s="246"/>
      <c r="C9" s="458" t="s">
        <v>3</v>
      </c>
      <c r="D9" s="253"/>
      <c r="E9" s="467" t="s">
        <v>486</v>
      </c>
      <c r="F9" s="237"/>
      <c r="G9" s="469"/>
      <c r="H9" s="242"/>
      <c r="I9" s="242"/>
      <c r="J9" s="242"/>
      <c r="K9" s="242"/>
      <c r="L9" s="235"/>
      <c r="M9" s="238"/>
      <c r="N9" s="239"/>
      <c r="O9" s="238"/>
      <c r="P9" s="476"/>
      <c r="Q9" s="477"/>
      <c r="R9" s="477"/>
      <c r="S9" s="477"/>
      <c r="T9" s="460"/>
      <c r="U9" s="460"/>
      <c r="V9" s="471" t="s">
        <v>372</v>
      </c>
      <c r="W9" s="478" t="s">
        <v>341</v>
      </c>
      <c r="X9" s="459" t="s">
        <v>489</v>
      </c>
      <c r="Y9" s="460"/>
      <c r="Z9" s="468" t="s">
        <v>531</v>
      </c>
      <c r="AA9" s="465"/>
      <c r="AB9" s="468"/>
      <c r="AC9" s="460"/>
      <c r="AD9" s="460"/>
    </row>
    <row r="10" spans="1:30" ht="15.75">
      <c r="A10" s="250">
        <v>4</v>
      </c>
      <c r="B10" s="252"/>
      <c r="C10" s="459" t="s">
        <v>486</v>
      </c>
      <c r="D10" s="242"/>
      <c r="E10" s="468" t="s">
        <v>510</v>
      </c>
      <c r="F10" s="237"/>
      <c r="G10" s="469"/>
      <c r="H10" s="242"/>
      <c r="I10" s="242"/>
      <c r="J10" s="242"/>
      <c r="K10" s="242"/>
      <c r="L10" s="235"/>
      <c r="M10" s="238"/>
      <c r="N10" s="240"/>
      <c r="O10" s="238"/>
      <c r="P10" s="476"/>
      <c r="Q10" s="477"/>
      <c r="R10" s="477"/>
      <c r="S10" s="477"/>
      <c r="T10" s="460"/>
      <c r="U10" s="460"/>
      <c r="V10" s="479" t="s">
        <v>503</v>
      </c>
      <c r="W10" s="480"/>
      <c r="X10" s="460"/>
      <c r="Y10" s="460"/>
      <c r="Z10" s="460"/>
      <c r="AA10" s="465"/>
      <c r="AB10" s="463"/>
      <c r="AC10" s="463" t="s">
        <v>488</v>
      </c>
      <c r="AD10" s="460"/>
    </row>
    <row r="11" spans="1:30" ht="15.75">
      <c r="A11" s="241"/>
      <c r="B11" s="244"/>
      <c r="C11" s="460"/>
      <c r="D11" s="242"/>
      <c r="E11" s="460"/>
      <c r="F11" s="237"/>
      <c r="G11" s="465"/>
      <c r="H11" s="242"/>
      <c r="I11" s="463" t="s">
        <v>484</v>
      </c>
      <c r="J11" s="242"/>
      <c r="K11" s="242"/>
      <c r="L11" s="242"/>
      <c r="M11" s="238"/>
      <c r="N11" s="239"/>
      <c r="O11" s="238"/>
      <c r="P11" s="476"/>
      <c r="Q11" s="481"/>
      <c r="R11" s="477"/>
      <c r="S11" s="477"/>
      <c r="T11" s="460"/>
      <c r="U11" s="460"/>
      <c r="V11" s="477"/>
      <c r="W11" s="480" t="s">
        <v>343</v>
      </c>
      <c r="X11" s="457" t="s">
        <v>15</v>
      </c>
      <c r="Y11" s="460"/>
      <c r="Z11" s="460"/>
      <c r="AA11" s="466" t="s">
        <v>373</v>
      </c>
      <c r="AB11" s="482"/>
      <c r="AC11" s="464" t="s">
        <v>620</v>
      </c>
      <c r="AD11" s="460"/>
    </row>
    <row r="12" spans="1:30" ht="15.75">
      <c r="A12" s="241">
        <v>5</v>
      </c>
      <c r="B12" s="244"/>
      <c r="C12" s="457" t="s">
        <v>487</v>
      </c>
      <c r="D12" s="242"/>
      <c r="E12" s="460"/>
      <c r="F12" s="237"/>
      <c r="G12" s="466">
        <v>25</v>
      </c>
      <c r="H12" s="251"/>
      <c r="I12" s="464" t="s">
        <v>597</v>
      </c>
      <c r="J12" s="242"/>
      <c r="K12" s="242"/>
      <c r="L12" s="235"/>
      <c r="M12" s="238"/>
      <c r="N12" s="240"/>
      <c r="O12" s="238"/>
      <c r="P12" s="476"/>
      <c r="Q12" s="477"/>
      <c r="R12" s="476" t="s">
        <v>359</v>
      </c>
      <c r="S12" s="481" t="s">
        <v>490</v>
      </c>
      <c r="T12" s="460"/>
      <c r="U12" s="460"/>
      <c r="V12" s="477"/>
      <c r="W12" s="483"/>
      <c r="X12" s="458" t="s">
        <v>374</v>
      </c>
      <c r="Y12" s="460"/>
      <c r="Z12" s="463" t="s">
        <v>492</v>
      </c>
      <c r="AA12" s="465"/>
      <c r="AB12" s="484"/>
      <c r="AC12" s="469"/>
      <c r="AD12" s="460"/>
    </row>
    <row r="13" spans="1:30" ht="15.75">
      <c r="A13" s="245"/>
      <c r="B13" s="246"/>
      <c r="C13" s="458" t="s">
        <v>6</v>
      </c>
      <c r="D13" s="242"/>
      <c r="E13" s="463" t="s">
        <v>487</v>
      </c>
      <c r="F13" s="237"/>
      <c r="G13" s="469"/>
      <c r="H13" s="237"/>
      <c r="I13" s="469"/>
      <c r="J13" s="242"/>
      <c r="K13" s="242"/>
      <c r="L13" s="235"/>
      <c r="M13" s="238"/>
      <c r="N13" s="239"/>
      <c r="O13" s="238"/>
      <c r="P13" s="476"/>
      <c r="Q13" s="477"/>
      <c r="R13" s="483"/>
      <c r="S13" s="458" t="s">
        <v>375</v>
      </c>
      <c r="T13" s="476"/>
      <c r="U13" s="485" t="s">
        <v>495</v>
      </c>
      <c r="V13" s="471" t="s">
        <v>376</v>
      </c>
      <c r="W13" s="478" t="s">
        <v>344</v>
      </c>
      <c r="X13" s="459" t="s">
        <v>492</v>
      </c>
      <c r="Y13" s="486"/>
      <c r="Z13" s="464"/>
      <c r="AA13" s="465"/>
      <c r="AB13" s="484"/>
      <c r="AC13" s="469"/>
      <c r="AD13" s="460"/>
    </row>
    <row r="14" spans="1:30" ht="15.75">
      <c r="A14" s="250">
        <v>6</v>
      </c>
      <c r="B14" s="252"/>
      <c r="C14" s="459" t="s">
        <v>488</v>
      </c>
      <c r="D14" s="251"/>
      <c r="E14" s="464" t="s">
        <v>513</v>
      </c>
      <c r="F14" s="237"/>
      <c r="G14" s="469"/>
      <c r="H14" s="237"/>
      <c r="I14" s="469"/>
      <c r="J14" s="242"/>
      <c r="K14" s="242"/>
      <c r="L14" s="235"/>
      <c r="M14" s="238"/>
      <c r="N14" s="240"/>
      <c r="O14" s="238"/>
      <c r="P14" s="476"/>
      <c r="Q14" s="477"/>
      <c r="R14" s="478" t="s">
        <v>361</v>
      </c>
      <c r="S14" s="462" t="s">
        <v>495</v>
      </c>
      <c r="T14" s="483"/>
      <c r="U14" s="464" t="s">
        <v>611</v>
      </c>
      <c r="V14" s="487"/>
      <c r="W14" s="480"/>
      <c r="X14" s="460"/>
      <c r="Y14" s="470"/>
      <c r="Z14" s="465"/>
      <c r="AA14" s="467" t="s">
        <v>492</v>
      </c>
      <c r="AB14" s="484"/>
      <c r="AC14" s="488"/>
      <c r="AD14" s="471" t="s">
        <v>377</v>
      </c>
    </row>
    <row r="15" spans="1:30" ht="15.75">
      <c r="A15" s="241"/>
      <c r="B15" s="244"/>
      <c r="C15" s="460"/>
      <c r="D15" s="237"/>
      <c r="E15" s="465"/>
      <c r="F15" s="253"/>
      <c r="G15" s="467" t="s">
        <v>490</v>
      </c>
      <c r="H15" s="237"/>
      <c r="I15" s="469"/>
      <c r="J15" s="242"/>
      <c r="K15" s="242"/>
      <c r="L15" s="235"/>
      <c r="M15" s="238"/>
      <c r="N15" s="239"/>
      <c r="O15" s="238"/>
      <c r="P15" s="476"/>
      <c r="Q15" s="485"/>
      <c r="R15" s="476"/>
      <c r="S15" s="485"/>
      <c r="T15" s="476"/>
      <c r="U15" s="465"/>
      <c r="V15" s="485" t="s">
        <v>495</v>
      </c>
      <c r="W15" s="480" t="s">
        <v>345</v>
      </c>
      <c r="X15" s="457" t="s">
        <v>494</v>
      </c>
      <c r="Y15" s="470"/>
      <c r="Z15" s="466" t="s">
        <v>378</v>
      </c>
      <c r="AA15" s="468" t="s">
        <v>617</v>
      </c>
      <c r="AB15" s="487"/>
      <c r="AC15" s="469"/>
      <c r="AD15" s="470"/>
    </row>
    <row r="16" spans="1:30" ht="15.75">
      <c r="A16" s="241">
        <v>7</v>
      </c>
      <c r="B16" s="244"/>
      <c r="C16" s="457" t="s">
        <v>489</v>
      </c>
      <c r="D16" s="237"/>
      <c r="E16" s="466">
        <v>18</v>
      </c>
      <c r="F16" s="242"/>
      <c r="G16" s="468" t="s">
        <v>524</v>
      </c>
      <c r="H16" s="237"/>
      <c r="I16" s="469"/>
      <c r="J16" s="242"/>
      <c r="K16" s="242"/>
      <c r="L16" s="235"/>
      <c r="M16" s="238"/>
      <c r="N16" s="254"/>
      <c r="O16" s="238"/>
      <c r="P16" s="476"/>
      <c r="Q16" s="484"/>
      <c r="R16" s="476" t="s">
        <v>379</v>
      </c>
      <c r="S16" s="481" t="s">
        <v>499</v>
      </c>
      <c r="T16" s="476"/>
      <c r="U16" s="466" t="s">
        <v>380</v>
      </c>
      <c r="V16" s="482" t="s">
        <v>613</v>
      </c>
      <c r="W16" s="483"/>
      <c r="X16" s="458" t="s">
        <v>381</v>
      </c>
      <c r="Y16" s="489"/>
      <c r="Z16" s="467" t="s">
        <v>494</v>
      </c>
      <c r="AA16" s="468"/>
      <c r="AB16" s="484"/>
      <c r="AC16" s="469"/>
      <c r="AD16" s="470"/>
    </row>
    <row r="17" spans="1:30" ht="15.75">
      <c r="A17" s="245"/>
      <c r="B17" s="246"/>
      <c r="C17" s="458" t="s">
        <v>2</v>
      </c>
      <c r="D17" s="253"/>
      <c r="E17" s="467" t="s">
        <v>490</v>
      </c>
      <c r="F17" s="242"/>
      <c r="G17" s="460"/>
      <c r="H17" s="237"/>
      <c r="I17" s="469"/>
      <c r="J17" s="242"/>
      <c r="K17" s="242"/>
      <c r="L17" s="235"/>
      <c r="M17" s="238"/>
      <c r="N17" s="239"/>
      <c r="O17" s="238"/>
      <c r="P17" s="476"/>
      <c r="Q17" s="477"/>
      <c r="R17" s="483"/>
      <c r="S17" s="458" t="s">
        <v>382</v>
      </c>
      <c r="T17" s="478"/>
      <c r="U17" s="467" t="s">
        <v>509</v>
      </c>
      <c r="V17" s="477"/>
      <c r="W17" s="478" t="s">
        <v>347</v>
      </c>
      <c r="X17" s="459" t="s">
        <v>15</v>
      </c>
      <c r="Y17" s="460"/>
      <c r="Z17" s="468"/>
      <c r="AA17" s="468"/>
      <c r="AB17" s="485"/>
      <c r="AC17" s="469"/>
      <c r="AD17" s="470"/>
    </row>
    <row r="18" spans="1:30" ht="15.75">
      <c r="A18" s="250">
        <v>8</v>
      </c>
      <c r="B18" s="252"/>
      <c r="C18" s="459" t="s">
        <v>490</v>
      </c>
      <c r="D18" s="242"/>
      <c r="E18" s="468" t="s">
        <v>517</v>
      </c>
      <c r="F18" s="242"/>
      <c r="G18" s="460"/>
      <c r="H18" s="237"/>
      <c r="I18" s="469"/>
      <c r="J18" s="242"/>
      <c r="K18" s="242"/>
      <c r="L18" s="235"/>
      <c r="M18" s="238"/>
      <c r="N18" s="240"/>
      <c r="O18" s="238"/>
      <c r="P18" s="476"/>
      <c r="Q18" s="477"/>
      <c r="R18" s="478" t="s">
        <v>383</v>
      </c>
      <c r="S18" s="462" t="s">
        <v>509</v>
      </c>
      <c r="T18" s="476"/>
      <c r="U18" s="484" t="s">
        <v>612</v>
      </c>
      <c r="V18" s="471" t="s">
        <v>384</v>
      </c>
      <c r="W18" s="460"/>
      <c r="X18" s="460"/>
      <c r="Y18" s="460"/>
      <c r="Z18" s="460"/>
      <c r="AA18" s="468"/>
      <c r="AB18" s="484"/>
      <c r="AC18" s="465"/>
      <c r="AD18" s="485" t="s">
        <v>488</v>
      </c>
    </row>
    <row r="19" spans="1:30" ht="15.75">
      <c r="A19" s="241"/>
      <c r="B19" s="244"/>
      <c r="C19" s="460"/>
      <c r="D19" s="242"/>
      <c r="E19" s="460"/>
      <c r="F19" s="242"/>
      <c r="G19" s="460"/>
      <c r="H19" s="237"/>
      <c r="I19" s="465"/>
      <c r="J19" s="255"/>
      <c r="K19" s="463" t="s">
        <v>484</v>
      </c>
      <c r="L19" s="461"/>
      <c r="M19" s="238"/>
      <c r="N19" s="239"/>
      <c r="O19" s="238"/>
      <c r="P19" s="476"/>
      <c r="Q19" s="481"/>
      <c r="R19" s="477"/>
      <c r="S19" s="477"/>
      <c r="T19" s="476"/>
      <c r="U19" s="477"/>
      <c r="V19" s="477"/>
      <c r="W19" s="480" t="s">
        <v>324</v>
      </c>
      <c r="X19" s="490" t="s">
        <v>15</v>
      </c>
      <c r="Y19" s="460"/>
      <c r="Z19" s="460"/>
      <c r="AA19" s="468"/>
      <c r="AB19" s="477"/>
      <c r="AC19" s="466" t="s">
        <v>385</v>
      </c>
      <c r="AD19" s="482" t="s">
        <v>622</v>
      </c>
    </row>
    <row r="20" spans="1:30" ht="15.75">
      <c r="A20" s="241">
        <v>9</v>
      </c>
      <c r="B20" s="244"/>
      <c r="C20" s="457" t="s">
        <v>491</v>
      </c>
      <c r="D20" s="242"/>
      <c r="E20" s="460"/>
      <c r="F20" s="242"/>
      <c r="G20" s="460"/>
      <c r="H20" s="237"/>
      <c r="I20" s="466">
        <v>29</v>
      </c>
      <c r="J20" s="242"/>
      <c r="K20" s="464" t="s">
        <v>600</v>
      </c>
      <c r="L20" s="461"/>
      <c r="M20" s="238"/>
      <c r="N20" s="240"/>
      <c r="O20" s="238"/>
      <c r="P20" s="476"/>
      <c r="Q20" s="477"/>
      <c r="R20" s="477"/>
      <c r="S20" s="477"/>
      <c r="T20" s="476"/>
      <c r="U20" s="477"/>
      <c r="V20" s="479" t="s">
        <v>509</v>
      </c>
      <c r="W20" s="483"/>
      <c r="X20" s="458" t="s">
        <v>386</v>
      </c>
      <c r="Y20" s="460"/>
      <c r="Z20" s="463" t="s">
        <v>497</v>
      </c>
      <c r="AA20" s="468"/>
      <c r="AB20" s="470"/>
      <c r="AC20" s="491"/>
      <c r="AD20" s="477"/>
    </row>
    <row r="21" spans="1:30" ht="15.75">
      <c r="A21" s="245"/>
      <c r="B21" s="246"/>
      <c r="C21" s="458" t="s">
        <v>9</v>
      </c>
      <c r="D21" s="242"/>
      <c r="E21" s="463" t="s">
        <v>491</v>
      </c>
      <c r="F21" s="242"/>
      <c r="G21" s="460"/>
      <c r="H21" s="237"/>
      <c r="I21" s="469"/>
      <c r="J21" s="242"/>
      <c r="K21" s="469"/>
      <c r="L21" s="461"/>
      <c r="M21" s="238"/>
      <c r="N21" s="239"/>
      <c r="O21" s="238"/>
      <c r="P21" s="476"/>
      <c r="Q21" s="477"/>
      <c r="R21" s="477"/>
      <c r="S21" s="477"/>
      <c r="T21" s="476"/>
      <c r="U21" s="481"/>
      <c r="V21" s="477"/>
      <c r="W21" s="478" t="s">
        <v>327</v>
      </c>
      <c r="X21" s="459" t="s">
        <v>497</v>
      </c>
      <c r="Y21" s="486"/>
      <c r="Z21" s="492"/>
      <c r="AA21" s="468"/>
      <c r="AB21" s="470"/>
      <c r="AC21" s="491"/>
      <c r="AD21" s="481"/>
    </row>
    <row r="22" spans="1:30" ht="15.75">
      <c r="A22" s="250">
        <v>10</v>
      </c>
      <c r="B22" s="252"/>
      <c r="C22" s="459" t="s">
        <v>15</v>
      </c>
      <c r="D22" s="251"/>
      <c r="E22" s="464"/>
      <c r="F22" s="242"/>
      <c r="G22" s="460"/>
      <c r="H22" s="237"/>
      <c r="I22" s="469"/>
      <c r="J22" s="242"/>
      <c r="K22" s="469"/>
      <c r="L22" s="461"/>
      <c r="M22" s="238"/>
      <c r="N22" s="240"/>
      <c r="O22" s="238"/>
      <c r="P22" s="476"/>
      <c r="Q22" s="477"/>
      <c r="R22" s="477"/>
      <c r="S22" s="477"/>
      <c r="T22" s="460"/>
      <c r="U22" s="460"/>
      <c r="V22" s="471" t="s">
        <v>387</v>
      </c>
      <c r="W22" s="480"/>
      <c r="X22" s="460"/>
      <c r="Y22" s="470"/>
      <c r="Z22" s="465"/>
      <c r="AA22" s="463" t="s">
        <v>497</v>
      </c>
      <c r="AB22" s="487"/>
      <c r="AC22" s="469"/>
      <c r="AD22" s="470"/>
    </row>
    <row r="23" spans="1:30" ht="15.75">
      <c r="A23" s="241"/>
      <c r="B23" s="244"/>
      <c r="C23" s="460"/>
      <c r="D23" s="237"/>
      <c r="E23" s="465"/>
      <c r="F23" s="242"/>
      <c r="G23" s="463" t="s">
        <v>491</v>
      </c>
      <c r="H23" s="237"/>
      <c r="I23" s="469"/>
      <c r="J23" s="242"/>
      <c r="K23" s="469"/>
      <c r="L23" s="461"/>
      <c r="M23" s="238"/>
      <c r="N23" s="239"/>
      <c r="O23" s="238"/>
      <c r="P23" s="476"/>
      <c r="Q23" s="485"/>
      <c r="R23" s="477"/>
      <c r="S23" s="485"/>
      <c r="T23" s="480" t="s">
        <v>388</v>
      </c>
      <c r="U23" s="490" t="s">
        <v>490</v>
      </c>
      <c r="V23" s="468"/>
      <c r="W23" s="480" t="s">
        <v>329</v>
      </c>
      <c r="X23" s="457" t="s">
        <v>500</v>
      </c>
      <c r="Y23" s="470"/>
      <c r="Z23" s="466" t="s">
        <v>389</v>
      </c>
      <c r="AA23" s="493" t="s">
        <v>618</v>
      </c>
      <c r="AB23" s="484"/>
      <c r="AC23" s="469"/>
      <c r="AD23" s="470"/>
    </row>
    <row r="24" spans="1:30" ht="15.75">
      <c r="A24" s="241">
        <v>11</v>
      </c>
      <c r="B24" s="244"/>
      <c r="C24" s="457" t="s">
        <v>492</v>
      </c>
      <c r="D24" s="237"/>
      <c r="E24" s="466">
        <v>19</v>
      </c>
      <c r="F24" s="251"/>
      <c r="G24" s="464" t="s">
        <v>522</v>
      </c>
      <c r="H24" s="237"/>
      <c r="I24" s="469"/>
      <c r="J24" s="242"/>
      <c r="K24" s="469"/>
      <c r="L24" s="461"/>
      <c r="M24" s="238"/>
      <c r="N24" s="240"/>
      <c r="O24" s="238"/>
      <c r="P24" s="476"/>
      <c r="Q24" s="477"/>
      <c r="R24" s="477"/>
      <c r="S24" s="484"/>
      <c r="T24" s="483"/>
      <c r="U24" s="458" t="s">
        <v>390</v>
      </c>
      <c r="V24" s="463" t="s">
        <v>499</v>
      </c>
      <c r="W24" s="483"/>
      <c r="X24" s="458" t="s">
        <v>391</v>
      </c>
      <c r="Y24" s="489"/>
      <c r="Z24" s="467" t="s">
        <v>500</v>
      </c>
      <c r="AA24" s="465"/>
      <c r="AB24" s="484"/>
      <c r="AC24" s="469"/>
      <c r="AD24" s="470"/>
    </row>
    <row r="25" spans="1:30" ht="15.75">
      <c r="A25" s="245"/>
      <c r="B25" s="246"/>
      <c r="C25" s="458" t="s">
        <v>8</v>
      </c>
      <c r="D25" s="253"/>
      <c r="E25" s="467" t="s">
        <v>514</v>
      </c>
      <c r="F25" s="237"/>
      <c r="G25" s="469"/>
      <c r="H25" s="237"/>
      <c r="I25" s="469"/>
      <c r="J25" s="242"/>
      <c r="K25" s="469"/>
      <c r="L25" s="461"/>
      <c r="M25" s="238"/>
      <c r="N25" s="239"/>
      <c r="O25" s="238"/>
      <c r="P25" s="476"/>
      <c r="Q25" s="477"/>
      <c r="R25" s="477"/>
      <c r="S25" s="477"/>
      <c r="T25" s="478" t="s">
        <v>392</v>
      </c>
      <c r="U25" s="462" t="s">
        <v>499</v>
      </c>
      <c r="V25" s="482" t="s">
        <v>614</v>
      </c>
      <c r="W25" s="478" t="s">
        <v>331</v>
      </c>
      <c r="X25" s="459" t="s">
        <v>501</v>
      </c>
      <c r="Y25" s="460"/>
      <c r="Z25" s="468" t="s">
        <v>530</v>
      </c>
      <c r="AA25" s="465"/>
      <c r="AB25" s="484"/>
      <c r="AC25" s="469"/>
      <c r="AD25" s="470"/>
    </row>
    <row r="26" spans="1:30" ht="15.75">
      <c r="A26" s="250">
        <v>12</v>
      </c>
      <c r="B26" s="252"/>
      <c r="C26" s="459" t="s">
        <v>514</v>
      </c>
      <c r="D26" s="242"/>
      <c r="E26" s="468" t="s">
        <v>515</v>
      </c>
      <c r="F26" s="237"/>
      <c r="G26" s="469"/>
      <c r="H26" s="237"/>
      <c r="I26" s="469"/>
      <c r="J26" s="242"/>
      <c r="K26" s="469"/>
      <c r="L26" s="461"/>
      <c r="M26" s="238"/>
      <c r="N26" s="240"/>
      <c r="O26" s="238"/>
      <c r="P26" s="476"/>
      <c r="Q26" s="477"/>
      <c r="R26" s="477"/>
      <c r="S26" s="477"/>
      <c r="T26" s="460"/>
      <c r="U26" s="460"/>
      <c r="V26" s="468"/>
      <c r="W26" s="480"/>
      <c r="X26" s="460"/>
      <c r="Y26" s="460"/>
      <c r="Z26" s="460"/>
      <c r="AA26" s="465"/>
      <c r="AB26" s="479"/>
      <c r="AC26" s="467" t="s">
        <v>504</v>
      </c>
      <c r="AD26" s="471" t="s">
        <v>393</v>
      </c>
    </row>
    <row r="27" spans="1:30" ht="15.75">
      <c r="A27" s="241"/>
      <c r="B27" s="244"/>
      <c r="C27" s="460"/>
      <c r="D27" s="242"/>
      <c r="E27" s="460"/>
      <c r="F27" s="237"/>
      <c r="G27" s="465"/>
      <c r="H27" s="253"/>
      <c r="I27" s="467" t="s">
        <v>491</v>
      </c>
      <c r="J27" s="242"/>
      <c r="K27" s="469"/>
      <c r="L27" s="461"/>
      <c r="M27" s="238"/>
      <c r="N27" s="239"/>
      <c r="O27" s="238"/>
      <c r="P27" s="476"/>
      <c r="Q27" s="481"/>
      <c r="R27" s="477"/>
      <c r="S27" s="477"/>
      <c r="T27" s="460"/>
      <c r="U27" s="460"/>
      <c r="V27" s="471" t="s">
        <v>394</v>
      </c>
      <c r="W27" s="480" t="s">
        <v>321</v>
      </c>
      <c r="X27" s="457" t="s">
        <v>504</v>
      </c>
      <c r="Y27" s="460"/>
      <c r="Z27" s="460"/>
      <c r="AA27" s="466" t="s">
        <v>395</v>
      </c>
      <c r="AB27" s="482"/>
      <c r="AC27" s="484" t="s">
        <v>621</v>
      </c>
      <c r="AD27" s="470"/>
    </row>
    <row r="28" spans="1:30" ht="15.75">
      <c r="A28" s="241">
        <v>13</v>
      </c>
      <c r="B28" s="244"/>
      <c r="C28" s="457" t="s">
        <v>493</v>
      </c>
      <c r="D28" s="242"/>
      <c r="E28" s="460"/>
      <c r="F28" s="237"/>
      <c r="G28" s="466">
        <v>26</v>
      </c>
      <c r="H28" s="242"/>
      <c r="I28" s="468" t="s">
        <v>598</v>
      </c>
      <c r="J28" s="242"/>
      <c r="K28" s="469"/>
      <c r="L28" s="461"/>
      <c r="M28" s="238"/>
      <c r="N28" s="240"/>
      <c r="O28" s="238"/>
      <c r="P28" s="480" t="s">
        <v>352</v>
      </c>
      <c r="Q28" s="457" t="s">
        <v>486</v>
      </c>
      <c r="R28" s="460"/>
      <c r="S28" s="460"/>
      <c r="T28" s="460"/>
      <c r="U28" s="460"/>
      <c r="V28" s="471"/>
      <c r="W28" s="483"/>
      <c r="X28" s="458" t="s">
        <v>396</v>
      </c>
      <c r="Y28" s="460"/>
      <c r="Z28" s="463" t="s">
        <v>504</v>
      </c>
      <c r="AA28" s="465"/>
      <c r="AB28" s="468"/>
      <c r="AC28" s="470"/>
      <c r="AD28" s="479" t="s">
        <v>504</v>
      </c>
    </row>
    <row r="29" spans="1:30" ht="15.75">
      <c r="A29" s="245"/>
      <c r="B29" s="246"/>
      <c r="C29" s="458" t="s">
        <v>104</v>
      </c>
      <c r="D29" s="242"/>
      <c r="E29" s="463" t="s">
        <v>493</v>
      </c>
      <c r="F29" s="237"/>
      <c r="G29" s="469"/>
      <c r="H29" s="242"/>
      <c r="I29" s="460"/>
      <c r="J29" s="242"/>
      <c r="K29" s="469"/>
      <c r="L29" s="461"/>
      <c r="M29" s="238"/>
      <c r="N29" s="239"/>
      <c r="O29" s="238"/>
      <c r="P29" s="483"/>
      <c r="Q29" s="458" t="s">
        <v>397</v>
      </c>
      <c r="R29" s="460"/>
      <c r="S29" s="463" t="s">
        <v>486</v>
      </c>
      <c r="T29" s="460"/>
      <c r="U29" s="460"/>
      <c r="V29" s="479" t="s">
        <v>490</v>
      </c>
      <c r="W29" s="478" t="s">
        <v>323</v>
      </c>
      <c r="X29" s="459" t="s">
        <v>506</v>
      </c>
      <c r="Y29" s="486"/>
      <c r="Z29" s="464" t="s">
        <v>518</v>
      </c>
      <c r="AA29" s="465"/>
      <c r="AB29" s="468"/>
      <c r="AC29" s="470"/>
      <c r="AD29" s="470"/>
    </row>
    <row r="30" spans="1:30" ht="15.75">
      <c r="A30" s="250">
        <v>14</v>
      </c>
      <c r="B30" s="252"/>
      <c r="C30" s="459" t="s">
        <v>494</v>
      </c>
      <c r="D30" s="251"/>
      <c r="E30" s="464" t="s">
        <v>519</v>
      </c>
      <c r="F30" s="237"/>
      <c r="G30" s="469"/>
      <c r="H30" s="242"/>
      <c r="I30" s="460"/>
      <c r="J30" s="242"/>
      <c r="K30" s="469"/>
      <c r="L30" s="461"/>
      <c r="M30" s="238"/>
      <c r="N30" s="240"/>
      <c r="O30" s="238"/>
      <c r="P30" s="478" t="s">
        <v>354</v>
      </c>
      <c r="Q30" s="459" t="s">
        <v>487</v>
      </c>
      <c r="R30" s="486"/>
      <c r="S30" s="464" t="s">
        <v>547</v>
      </c>
      <c r="T30" s="460"/>
      <c r="U30" s="460"/>
      <c r="V30" s="477"/>
      <c r="W30" s="480"/>
      <c r="X30" s="460"/>
      <c r="Y30" s="470"/>
      <c r="Z30" s="465"/>
      <c r="AA30" s="467" t="s">
        <v>504</v>
      </c>
      <c r="AB30" s="460"/>
      <c r="AC30" s="460"/>
      <c r="AD30" s="471" t="s">
        <v>398</v>
      </c>
    </row>
    <row r="31" spans="1:30" ht="15.75">
      <c r="A31" s="241"/>
      <c r="B31" s="244"/>
      <c r="C31" s="460"/>
      <c r="D31" s="237"/>
      <c r="E31" s="465"/>
      <c r="F31" s="253"/>
      <c r="G31" s="467" t="s">
        <v>495</v>
      </c>
      <c r="H31" s="242"/>
      <c r="I31" s="460"/>
      <c r="J31" s="242"/>
      <c r="K31" s="469"/>
      <c r="L31" s="461"/>
      <c r="M31" s="238"/>
      <c r="N31" s="239"/>
      <c r="O31" s="238"/>
      <c r="P31" s="480"/>
      <c r="Q31" s="460"/>
      <c r="R31" s="470"/>
      <c r="S31" s="465"/>
      <c r="T31" s="463"/>
      <c r="U31" s="463" t="s">
        <v>493</v>
      </c>
      <c r="V31" s="484"/>
      <c r="W31" s="480" t="s">
        <v>399</v>
      </c>
      <c r="X31" s="457" t="s">
        <v>508</v>
      </c>
      <c r="Y31" s="470"/>
      <c r="Z31" s="466" t="s">
        <v>400</v>
      </c>
      <c r="AA31" s="468" t="s">
        <v>619</v>
      </c>
      <c r="AB31" s="480" t="s">
        <v>401</v>
      </c>
      <c r="AC31" s="490" t="s">
        <v>492</v>
      </c>
      <c r="AD31" s="468"/>
    </row>
    <row r="32" spans="1:30" ht="15.75">
      <c r="A32" s="241">
        <v>15</v>
      </c>
      <c r="B32" s="244"/>
      <c r="C32" s="457" t="s">
        <v>15</v>
      </c>
      <c r="D32" s="237"/>
      <c r="E32" s="466">
        <v>20</v>
      </c>
      <c r="F32" s="242"/>
      <c r="G32" s="468" t="s">
        <v>526</v>
      </c>
      <c r="H32" s="242"/>
      <c r="I32" s="460"/>
      <c r="J32" s="242"/>
      <c r="K32" s="469"/>
      <c r="L32" s="471" t="s">
        <v>402</v>
      </c>
      <c r="M32" s="238"/>
      <c r="N32" s="240"/>
      <c r="O32" s="238"/>
      <c r="P32" s="480" t="s">
        <v>356</v>
      </c>
      <c r="Q32" s="457" t="s">
        <v>514</v>
      </c>
      <c r="R32" s="470"/>
      <c r="S32" s="466" t="s">
        <v>403</v>
      </c>
      <c r="T32" s="486"/>
      <c r="U32" s="464" t="s">
        <v>603</v>
      </c>
      <c r="V32" s="471" t="s">
        <v>404</v>
      </c>
      <c r="W32" s="483"/>
      <c r="X32" s="458" t="s">
        <v>405</v>
      </c>
      <c r="Y32" s="489"/>
      <c r="Z32" s="467" t="s">
        <v>508</v>
      </c>
      <c r="AA32" s="468"/>
      <c r="AB32" s="483"/>
      <c r="AC32" s="458" t="s">
        <v>406</v>
      </c>
      <c r="AD32" s="463" t="s">
        <v>497</v>
      </c>
    </row>
    <row r="33" spans="1:30" ht="15.75">
      <c r="A33" s="245"/>
      <c r="B33" s="246"/>
      <c r="C33" s="458" t="s">
        <v>105</v>
      </c>
      <c r="D33" s="253"/>
      <c r="E33" s="467" t="s">
        <v>495</v>
      </c>
      <c r="F33" s="242"/>
      <c r="G33" s="460"/>
      <c r="H33" s="242"/>
      <c r="I33" s="460"/>
      <c r="J33" s="242"/>
      <c r="K33" s="469"/>
      <c r="L33" s="461"/>
      <c r="M33" s="238"/>
      <c r="N33" s="239"/>
      <c r="O33" s="238"/>
      <c r="P33" s="483"/>
      <c r="Q33" s="458" t="s">
        <v>407</v>
      </c>
      <c r="R33" s="489"/>
      <c r="S33" s="467" t="s">
        <v>493</v>
      </c>
      <c r="T33" s="470"/>
      <c r="U33" s="465"/>
      <c r="V33" s="484"/>
      <c r="W33" s="478" t="s">
        <v>408</v>
      </c>
      <c r="X33" s="459" t="s">
        <v>15</v>
      </c>
      <c r="Y33" s="460"/>
      <c r="Z33" s="468"/>
      <c r="AA33" s="468"/>
      <c r="AB33" s="478" t="s">
        <v>409</v>
      </c>
      <c r="AC33" s="462" t="s">
        <v>497</v>
      </c>
      <c r="AD33" s="482" t="s">
        <v>623</v>
      </c>
    </row>
    <row r="34" spans="1:30" ht="15.75">
      <c r="A34" s="250">
        <v>16</v>
      </c>
      <c r="B34" s="252"/>
      <c r="C34" s="459" t="s">
        <v>495</v>
      </c>
      <c r="D34" s="242"/>
      <c r="E34" s="468"/>
      <c r="F34" s="242"/>
      <c r="G34" s="460"/>
      <c r="H34" s="237"/>
      <c r="I34" s="470"/>
      <c r="J34" s="237"/>
      <c r="K34" s="469"/>
      <c r="L34" s="461"/>
      <c r="M34" s="238"/>
      <c r="N34" s="240"/>
      <c r="O34" s="238"/>
      <c r="P34" s="478" t="s">
        <v>357</v>
      </c>
      <c r="Q34" s="459" t="s">
        <v>493</v>
      </c>
      <c r="R34" s="460"/>
      <c r="S34" s="468" t="s">
        <v>544</v>
      </c>
      <c r="T34" s="470"/>
      <c r="U34" s="465"/>
      <c r="V34" s="484"/>
      <c r="W34" s="476"/>
      <c r="X34" s="494"/>
      <c r="Y34" s="470"/>
      <c r="Z34" s="484"/>
      <c r="AA34" s="484"/>
      <c r="AB34" s="460"/>
      <c r="AC34" s="460"/>
      <c r="AD34" s="471" t="s">
        <v>410</v>
      </c>
    </row>
    <row r="35" spans="1:30" ht="15.75">
      <c r="A35" s="244"/>
      <c r="B35" s="244"/>
      <c r="C35" s="461"/>
      <c r="D35" s="244"/>
      <c r="E35" s="275"/>
      <c r="F35" s="244"/>
      <c r="G35" s="461"/>
      <c r="H35" s="256"/>
      <c r="I35" s="470"/>
      <c r="J35" s="256"/>
      <c r="K35" s="465"/>
      <c r="L35" s="463" t="s">
        <v>484</v>
      </c>
      <c r="M35" s="238"/>
      <c r="N35" s="239"/>
      <c r="O35" s="237"/>
      <c r="P35" s="480"/>
      <c r="Q35" s="460"/>
      <c r="R35" s="460"/>
      <c r="S35" s="460"/>
      <c r="T35" s="470"/>
      <c r="U35" s="465"/>
      <c r="V35" s="485" t="s">
        <v>493</v>
      </c>
      <c r="W35" s="476"/>
      <c r="X35" s="470"/>
      <c r="Y35" s="476" t="s">
        <v>411</v>
      </c>
      <c r="Z35" s="463" t="s">
        <v>485</v>
      </c>
      <c r="AA35" s="468"/>
      <c r="AB35" s="460"/>
      <c r="AC35" s="477"/>
      <c r="AD35" s="463" t="s">
        <v>492</v>
      </c>
    </row>
    <row r="36" spans="1:30" ht="15.75">
      <c r="A36" s="241">
        <v>17</v>
      </c>
      <c r="B36" s="242"/>
      <c r="C36" s="457" t="s">
        <v>496</v>
      </c>
      <c r="D36" s="244"/>
      <c r="E36" s="461"/>
      <c r="F36" s="244"/>
      <c r="G36" s="461"/>
      <c r="H36" s="244"/>
      <c r="I36" s="461"/>
      <c r="J36" s="244"/>
      <c r="K36" s="466">
        <v>31</v>
      </c>
      <c r="L36" s="472" t="s">
        <v>602</v>
      </c>
      <c r="M36" s="256"/>
      <c r="N36" s="256"/>
      <c r="O36" s="256"/>
      <c r="P36" s="480" t="s">
        <v>348</v>
      </c>
      <c r="Q36" s="457" t="s">
        <v>498</v>
      </c>
      <c r="R36" s="460"/>
      <c r="S36" s="460"/>
      <c r="T36" s="477"/>
      <c r="U36" s="466" t="s">
        <v>412</v>
      </c>
      <c r="V36" s="482" t="s">
        <v>606</v>
      </c>
      <c r="W36" s="476"/>
      <c r="X36" s="494"/>
      <c r="Y36" s="483"/>
      <c r="Z36" s="458" t="s">
        <v>413</v>
      </c>
      <c r="AA36" s="485" t="s">
        <v>494</v>
      </c>
      <c r="AB36" s="477"/>
      <c r="AC36" s="471" t="s">
        <v>414</v>
      </c>
      <c r="AD36" s="495"/>
    </row>
    <row r="37" spans="1:30" ht="15.75">
      <c r="A37" s="245"/>
      <c r="B37" s="246"/>
      <c r="C37" s="458" t="s">
        <v>238</v>
      </c>
      <c r="D37" s="244"/>
      <c r="E37" s="463" t="s">
        <v>496</v>
      </c>
      <c r="F37" s="244"/>
      <c r="G37" s="461"/>
      <c r="H37" s="244"/>
      <c r="I37" s="461"/>
      <c r="J37" s="244"/>
      <c r="K37" s="473"/>
      <c r="L37" s="461"/>
      <c r="M37" s="257"/>
      <c r="N37" s="257"/>
      <c r="O37" s="257"/>
      <c r="P37" s="483"/>
      <c r="Q37" s="458" t="s">
        <v>415</v>
      </c>
      <c r="R37" s="460"/>
      <c r="S37" s="463" t="s">
        <v>498</v>
      </c>
      <c r="T37" s="470"/>
      <c r="U37" s="465"/>
      <c r="V37" s="485"/>
      <c r="W37" s="476"/>
      <c r="X37" s="477"/>
      <c r="Y37" s="478" t="s">
        <v>416</v>
      </c>
      <c r="Z37" s="467" t="s">
        <v>494</v>
      </c>
      <c r="AA37" s="496" t="s">
        <v>624</v>
      </c>
      <c r="AB37" s="458"/>
      <c r="AC37" s="487"/>
      <c r="AD37" s="470"/>
    </row>
    <row r="38" spans="1:30" ht="15.75">
      <c r="A38" s="250">
        <v>18</v>
      </c>
      <c r="B38" s="252"/>
      <c r="C38" s="462" t="s">
        <v>15</v>
      </c>
      <c r="D38" s="251"/>
      <c r="E38" s="464"/>
      <c r="F38" s="242"/>
      <c r="G38" s="460"/>
      <c r="H38" s="242"/>
      <c r="I38" s="460"/>
      <c r="J38" s="242"/>
      <c r="K38" s="469"/>
      <c r="L38" s="461"/>
      <c r="M38" s="257"/>
      <c r="N38" s="257"/>
      <c r="O38" s="257"/>
      <c r="P38" s="478" t="s">
        <v>351</v>
      </c>
      <c r="Q38" s="459" t="s">
        <v>502</v>
      </c>
      <c r="R38" s="486"/>
      <c r="S38" s="464" t="s">
        <v>546</v>
      </c>
      <c r="T38" s="470"/>
      <c r="U38" s="465"/>
      <c r="V38" s="470"/>
      <c r="W38" s="476"/>
      <c r="X38" s="494"/>
      <c r="Y38" s="476"/>
      <c r="Z38" s="485"/>
      <c r="AA38" s="484"/>
      <c r="AB38" s="466"/>
      <c r="AC38" s="485" t="s">
        <v>494</v>
      </c>
      <c r="AD38" s="470"/>
    </row>
    <row r="39" spans="1:30" ht="15.75">
      <c r="A39" s="241"/>
      <c r="B39" s="244"/>
      <c r="C39" s="460"/>
      <c r="D39" s="237"/>
      <c r="E39" s="465"/>
      <c r="F39" s="242"/>
      <c r="G39" s="463" t="s">
        <v>496</v>
      </c>
      <c r="H39" s="242"/>
      <c r="I39" s="460"/>
      <c r="J39" s="242"/>
      <c r="K39" s="469"/>
      <c r="L39" s="461"/>
      <c r="M39" s="257"/>
      <c r="N39" s="257"/>
      <c r="O39" s="257"/>
      <c r="P39" s="480"/>
      <c r="Q39" s="460"/>
      <c r="R39" s="470"/>
      <c r="S39" s="465"/>
      <c r="T39" s="479"/>
      <c r="U39" s="467" t="s">
        <v>604</v>
      </c>
      <c r="V39" s="484"/>
      <c r="W39" s="476"/>
      <c r="X39" s="470"/>
      <c r="Y39" s="476" t="s">
        <v>417</v>
      </c>
      <c r="Z39" s="479" t="s">
        <v>500</v>
      </c>
      <c r="AA39" s="484"/>
      <c r="AB39" s="466" t="s">
        <v>418</v>
      </c>
      <c r="AC39" s="482" t="s">
        <v>626</v>
      </c>
      <c r="AD39" s="470"/>
    </row>
    <row r="40" spans="1:30" ht="15.75">
      <c r="A40" s="241">
        <v>19</v>
      </c>
      <c r="B40" s="244"/>
      <c r="C40" s="457" t="s">
        <v>497</v>
      </c>
      <c r="D40" s="237"/>
      <c r="E40" s="466">
        <v>21</v>
      </c>
      <c r="F40" s="251"/>
      <c r="G40" s="464" t="s">
        <v>525</v>
      </c>
      <c r="H40" s="242"/>
      <c r="I40" s="460"/>
      <c r="J40" s="242"/>
      <c r="K40" s="469"/>
      <c r="L40" s="461"/>
      <c r="M40" s="257"/>
      <c r="N40" s="257"/>
      <c r="O40" s="257"/>
      <c r="P40" s="480" t="s">
        <v>419</v>
      </c>
      <c r="Q40" s="490" t="s">
        <v>505</v>
      </c>
      <c r="R40" s="470"/>
      <c r="S40" s="466" t="s">
        <v>420</v>
      </c>
      <c r="T40" s="460"/>
      <c r="U40" s="468" t="s">
        <v>605</v>
      </c>
      <c r="V40" s="471" t="s">
        <v>421</v>
      </c>
      <c r="W40" s="476"/>
      <c r="X40" s="494"/>
      <c r="Y40" s="483"/>
      <c r="Z40" s="458" t="s">
        <v>422</v>
      </c>
      <c r="AA40" s="479" t="s">
        <v>508</v>
      </c>
      <c r="AB40" s="497"/>
      <c r="AC40" s="477"/>
      <c r="AD40" s="470"/>
    </row>
    <row r="41" spans="1:30" ht="15.75">
      <c r="A41" s="245"/>
      <c r="B41" s="246"/>
      <c r="C41" s="458" t="s">
        <v>12</v>
      </c>
      <c r="D41" s="253"/>
      <c r="E41" s="467" t="s">
        <v>498</v>
      </c>
      <c r="F41" s="237"/>
      <c r="G41" s="469"/>
      <c r="H41" s="242"/>
      <c r="I41" s="460"/>
      <c r="J41" s="242"/>
      <c r="K41" s="469"/>
      <c r="L41" s="461"/>
      <c r="M41" s="257"/>
      <c r="N41" s="257"/>
      <c r="O41" s="257"/>
      <c r="P41" s="483"/>
      <c r="Q41" s="458" t="s">
        <v>423</v>
      </c>
      <c r="R41" s="489"/>
      <c r="S41" s="467" t="s">
        <v>507</v>
      </c>
      <c r="T41" s="460"/>
      <c r="U41" s="468"/>
      <c r="V41" s="471"/>
      <c r="W41" s="476"/>
      <c r="X41" s="477"/>
      <c r="Y41" s="478" t="s">
        <v>424</v>
      </c>
      <c r="Z41" s="467" t="s">
        <v>508</v>
      </c>
      <c r="AA41" s="498" t="s">
        <v>625</v>
      </c>
      <c r="AB41" s="477"/>
      <c r="AC41" s="471" t="s">
        <v>425</v>
      </c>
      <c r="AD41" s="470"/>
    </row>
    <row r="42" spans="1:30" ht="15.75">
      <c r="A42" s="250">
        <v>20</v>
      </c>
      <c r="B42" s="252"/>
      <c r="C42" s="459" t="s">
        <v>498</v>
      </c>
      <c r="D42" s="242"/>
      <c r="E42" s="468" t="s">
        <v>516</v>
      </c>
      <c r="F42" s="237"/>
      <c r="G42" s="469"/>
      <c r="H42" s="242"/>
      <c r="I42" s="460"/>
      <c r="J42" s="242"/>
      <c r="K42" s="469"/>
      <c r="L42" s="461"/>
      <c r="M42" s="257"/>
      <c r="N42" s="257"/>
      <c r="O42" s="257"/>
      <c r="P42" s="478" t="s">
        <v>426</v>
      </c>
      <c r="Q42" s="459" t="s">
        <v>507</v>
      </c>
      <c r="R42" s="460"/>
      <c r="S42" s="468" t="s">
        <v>545</v>
      </c>
      <c r="T42" s="460"/>
      <c r="U42" s="485"/>
      <c r="V42" s="479" t="s">
        <v>498</v>
      </c>
      <c r="W42" s="476"/>
      <c r="X42" s="470"/>
      <c r="Y42" s="477"/>
      <c r="Z42" s="477"/>
      <c r="AA42" s="484"/>
      <c r="AB42" s="477"/>
      <c r="AC42" s="479" t="s">
        <v>508</v>
      </c>
      <c r="AD42" s="470"/>
    </row>
    <row r="43" spans="1:30" ht="15.75">
      <c r="A43" s="241"/>
      <c r="B43" s="244"/>
      <c r="C43" s="460"/>
      <c r="D43" s="242"/>
      <c r="E43" s="460"/>
      <c r="F43" s="237"/>
      <c r="G43" s="465"/>
      <c r="H43" s="242"/>
      <c r="I43" s="463" t="s">
        <v>496</v>
      </c>
      <c r="J43" s="242"/>
      <c r="K43" s="469"/>
      <c r="L43" s="461"/>
      <c r="M43" s="257"/>
      <c r="N43" s="257"/>
      <c r="O43" s="257"/>
      <c r="P43" s="460"/>
      <c r="Q43" s="460"/>
      <c r="R43" s="460"/>
      <c r="S43" s="460"/>
      <c r="T43" s="460"/>
      <c r="U43" s="484"/>
      <c r="V43" s="477"/>
      <c r="W43" s="476"/>
      <c r="X43" s="477"/>
      <c r="Y43" s="477"/>
      <c r="Z43" s="477"/>
      <c r="AA43" s="468"/>
      <c r="AB43" s="460"/>
      <c r="AC43" s="460"/>
      <c r="AD43" s="471" t="s">
        <v>427</v>
      </c>
    </row>
    <row r="44" spans="1:30" ht="15.75">
      <c r="A44" s="241">
        <v>21</v>
      </c>
      <c r="B44" s="244"/>
      <c r="C44" s="457" t="s">
        <v>499</v>
      </c>
      <c r="D44" s="242"/>
      <c r="E44" s="460"/>
      <c r="F44" s="237"/>
      <c r="G44" s="466">
        <v>27</v>
      </c>
      <c r="H44" s="251"/>
      <c r="I44" s="464" t="s">
        <v>525</v>
      </c>
      <c r="J44" s="242"/>
      <c r="K44" s="469"/>
      <c r="L44" s="461"/>
      <c r="M44" s="257"/>
      <c r="N44" s="257"/>
      <c r="O44" s="257"/>
      <c r="P44" s="460"/>
      <c r="Q44" s="460"/>
      <c r="R44" s="460"/>
      <c r="S44" s="460"/>
      <c r="T44" s="460"/>
      <c r="U44" s="468"/>
      <c r="V44" s="487"/>
      <c r="W44" s="476"/>
      <c r="X44" s="494"/>
      <c r="Y44" s="477"/>
      <c r="Z44" s="485"/>
      <c r="AA44" s="484"/>
      <c r="AB44" s="480" t="s">
        <v>428</v>
      </c>
      <c r="AC44" s="490" t="s">
        <v>485</v>
      </c>
      <c r="AD44" s="468"/>
    </row>
    <row r="45" spans="1:30" ht="15.75">
      <c r="A45" s="245"/>
      <c r="B45" s="246"/>
      <c r="C45" s="458" t="s">
        <v>13</v>
      </c>
      <c r="D45" s="242"/>
      <c r="E45" s="463" t="s">
        <v>499</v>
      </c>
      <c r="F45" s="237"/>
      <c r="G45" s="469"/>
      <c r="H45" s="237"/>
      <c r="I45" s="469"/>
      <c r="J45" s="242"/>
      <c r="K45" s="469"/>
      <c r="L45" s="461"/>
      <c r="M45" s="238"/>
      <c r="N45" s="239"/>
      <c r="O45" s="237"/>
      <c r="P45" s="470"/>
      <c r="Q45" s="470"/>
      <c r="R45" s="475"/>
      <c r="S45" s="475"/>
      <c r="T45" s="460"/>
      <c r="U45" s="460"/>
      <c r="V45" s="471" t="s">
        <v>429</v>
      </c>
      <c r="W45" s="470"/>
      <c r="X45" s="470"/>
      <c r="Y45" s="477"/>
      <c r="Z45" s="484"/>
      <c r="AA45" s="484"/>
      <c r="AB45" s="483"/>
      <c r="AC45" s="458" t="s">
        <v>430</v>
      </c>
      <c r="AD45" s="463" t="s">
        <v>500</v>
      </c>
    </row>
    <row r="46" spans="1:30" ht="15.75">
      <c r="A46" s="250">
        <v>22</v>
      </c>
      <c r="B46" s="252"/>
      <c r="C46" s="459" t="s">
        <v>500</v>
      </c>
      <c r="D46" s="251"/>
      <c r="E46" s="464" t="s">
        <v>512</v>
      </c>
      <c r="F46" s="237"/>
      <c r="G46" s="469"/>
      <c r="H46" s="237"/>
      <c r="I46" s="469"/>
      <c r="J46" s="242"/>
      <c r="K46" s="469"/>
      <c r="L46" s="461"/>
      <c r="M46" s="238"/>
      <c r="N46" s="240"/>
      <c r="O46" s="237"/>
      <c r="P46" s="470"/>
      <c r="Q46" s="470"/>
      <c r="R46" s="475"/>
      <c r="S46" s="475"/>
      <c r="T46" s="480" t="s">
        <v>431</v>
      </c>
      <c r="U46" s="490" t="s">
        <v>486</v>
      </c>
      <c r="V46" s="468"/>
      <c r="W46" s="470"/>
      <c r="X46" s="470"/>
      <c r="Y46" s="480" t="s">
        <v>432</v>
      </c>
      <c r="Z46" s="481" t="s">
        <v>15</v>
      </c>
      <c r="AA46" s="484"/>
      <c r="AB46" s="478" t="s">
        <v>433</v>
      </c>
      <c r="AC46" s="462" t="s">
        <v>500</v>
      </c>
      <c r="AD46" s="482" t="s">
        <v>559</v>
      </c>
    </row>
    <row r="47" spans="1:30" ht="15.75">
      <c r="A47" s="241"/>
      <c r="B47" s="244"/>
      <c r="C47" s="457"/>
      <c r="D47" s="237"/>
      <c r="E47" s="465"/>
      <c r="F47" s="253"/>
      <c r="G47" s="467" t="s">
        <v>499</v>
      </c>
      <c r="H47" s="237"/>
      <c r="I47" s="469"/>
      <c r="J47" s="242"/>
      <c r="K47" s="469"/>
      <c r="L47" s="461"/>
      <c r="M47" s="238"/>
      <c r="N47" s="239"/>
      <c r="O47" s="237"/>
      <c r="P47" s="470"/>
      <c r="Q47" s="470"/>
      <c r="R47" s="470"/>
      <c r="S47" s="470"/>
      <c r="T47" s="483"/>
      <c r="U47" s="458" t="s">
        <v>434</v>
      </c>
      <c r="V47" s="463" t="s">
        <v>486</v>
      </c>
      <c r="W47" s="470"/>
      <c r="X47" s="470"/>
      <c r="Y47" s="483"/>
      <c r="Z47" s="458" t="s">
        <v>435</v>
      </c>
      <c r="AA47" s="463" t="s">
        <v>489</v>
      </c>
      <c r="AB47" s="463"/>
      <c r="AC47" s="460"/>
      <c r="AD47" s="471" t="s">
        <v>436</v>
      </c>
    </row>
    <row r="48" spans="1:30" ht="15.75">
      <c r="A48" s="241">
        <v>23</v>
      </c>
      <c r="B48" s="244"/>
      <c r="C48" s="457" t="s">
        <v>501</v>
      </c>
      <c r="D48" s="237"/>
      <c r="E48" s="466">
        <v>22</v>
      </c>
      <c r="F48" s="242"/>
      <c r="G48" s="468" t="s">
        <v>529</v>
      </c>
      <c r="H48" s="237"/>
      <c r="I48" s="469"/>
      <c r="J48" s="242"/>
      <c r="K48" s="469"/>
      <c r="L48" s="461"/>
      <c r="M48" s="238"/>
      <c r="N48" s="237"/>
      <c r="O48" s="237"/>
      <c r="P48" s="470"/>
      <c r="Q48" s="470"/>
      <c r="R48" s="470"/>
      <c r="S48" s="470"/>
      <c r="T48" s="478" t="s">
        <v>437</v>
      </c>
      <c r="U48" s="462" t="s">
        <v>507</v>
      </c>
      <c r="V48" s="482" t="s">
        <v>607</v>
      </c>
      <c r="W48" s="470"/>
      <c r="X48" s="470"/>
      <c r="Y48" s="478" t="s">
        <v>438</v>
      </c>
      <c r="Z48" s="459" t="s">
        <v>489</v>
      </c>
      <c r="AA48" s="499"/>
      <c r="AB48" s="492"/>
      <c r="AC48" s="471"/>
      <c r="AD48" s="479" t="s">
        <v>485</v>
      </c>
    </row>
    <row r="49" spans="1:30" ht="15.75">
      <c r="A49" s="245"/>
      <c r="B49" s="246"/>
      <c r="C49" s="458" t="s">
        <v>14</v>
      </c>
      <c r="D49" s="253"/>
      <c r="E49" s="467" t="s">
        <v>502</v>
      </c>
      <c r="F49" s="242"/>
      <c r="G49" s="460"/>
      <c r="H49" s="237"/>
      <c r="I49" s="469"/>
      <c r="J49" s="242"/>
      <c r="K49" s="469"/>
      <c r="L49" s="461"/>
      <c r="M49" s="238"/>
      <c r="N49" s="239"/>
      <c r="O49" s="237"/>
      <c r="P49" s="470"/>
      <c r="Q49" s="470"/>
      <c r="R49" s="470"/>
      <c r="S49" s="470"/>
      <c r="T49" s="460"/>
      <c r="U49" s="460"/>
      <c r="V49" s="468"/>
      <c r="W49" s="470"/>
      <c r="X49" s="470"/>
      <c r="Y49" s="480"/>
      <c r="Z49" s="460"/>
      <c r="AA49" s="484"/>
      <c r="AB49" s="465"/>
      <c r="AC49" s="463" t="s">
        <v>489</v>
      </c>
      <c r="AD49" s="471"/>
    </row>
    <row r="50" spans="1:30" ht="15.75">
      <c r="A50" s="250">
        <v>24</v>
      </c>
      <c r="B50" s="252"/>
      <c r="C50" s="459" t="s">
        <v>502</v>
      </c>
      <c r="D50" s="242"/>
      <c r="E50" s="468" t="s">
        <v>511</v>
      </c>
      <c r="F50" s="242"/>
      <c r="G50" s="460"/>
      <c r="H50" s="237"/>
      <c r="I50" s="469"/>
      <c r="J50" s="242"/>
      <c r="K50" s="469"/>
      <c r="L50" s="461"/>
      <c r="M50" s="238"/>
      <c r="N50" s="240"/>
      <c r="O50" s="237"/>
      <c r="P50" s="470"/>
      <c r="Q50" s="470"/>
      <c r="R50" s="470"/>
      <c r="S50" s="470"/>
      <c r="T50" s="460"/>
      <c r="U50" s="460"/>
      <c r="V50" s="471" t="s">
        <v>439</v>
      </c>
      <c r="W50" s="470"/>
      <c r="X50" s="470"/>
      <c r="Y50" s="480" t="s">
        <v>440</v>
      </c>
      <c r="Z50" s="457" t="s">
        <v>15</v>
      </c>
      <c r="AA50" s="484"/>
      <c r="AB50" s="466" t="s">
        <v>441</v>
      </c>
      <c r="AC50" s="464"/>
      <c r="AD50" s="468"/>
    </row>
    <row r="51" spans="1:30" ht="15.75">
      <c r="A51" s="241"/>
      <c r="B51" s="244"/>
      <c r="C51" s="460"/>
      <c r="D51" s="242"/>
      <c r="E51" s="460"/>
      <c r="F51" s="242"/>
      <c r="G51" s="460"/>
      <c r="H51" s="237"/>
      <c r="I51" s="465"/>
      <c r="J51" s="255"/>
      <c r="K51" s="467" t="s">
        <v>496</v>
      </c>
      <c r="L51" s="461"/>
      <c r="M51" s="238"/>
      <c r="N51" s="239"/>
      <c r="O51" s="237"/>
      <c r="P51" s="470"/>
      <c r="Q51" s="470"/>
      <c r="R51" s="470"/>
      <c r="S51" s="470"/>
      <c r="T51" s="460"/>
      <c r="U51" s="460"/>
      <c r="V51" s="471"/>
      <c r="W51" s="470"/>
      <c r="X51" s="470"/>
      <c r="Y51" s="483"/>
      <c r="Z51" s="458" t="s">
        <v>442</v>
      </c>
      <c r="AA51" s="479" t="s">
        <v>15</v>
      </c>
      <c r="AB51" s="467"/>
      <c r="AC51" s="469"/>
      <c r="AD51" s="471" t="s">
        <v>443</v>
      </c>
    </row>
    <row r="52" spans="1:30" ht="15.75">
      <c r="A52" s="241">
        <v>25</v>
      </c>
      <c r="B52" s="244"/>
      <c r="C52" s="457" t="s">
        <v>503</v>
      </c>
      <c r="D52" s="242"/>
      <c r="E52" s="460"/>
      <c r="F52" s="242"/>
      <c r="G52" s="460"/>
      <c r="H52" s="237"/>
      <c r="I52" s="466">
        <v>30</v>
      </c>
      <c r="J52" s="242"/>
      <c r="K52" s="468" t="s">
        <v>601</v>
      </c>
      <c r="L52" s="461"/>
      <c r="M52" s="237"/>
      <c r="N52" s="237"/>
      <c r="O52" s="237"/>
      <c r="P52" s="470"/>
      <c r="Q52" s="470"/>
      <c r="R52" s="470"/>
      <c r="S52" s="470"/>
      <c r="T52" s="460"/>
      <c r="U52" s="460"/>
      <c r="V52" s="479" t="s">
        <v>507</v>
      </c>
      <c r="W52" s="470"/>
      <c r="X52" s="470"/>
      <c r="Y52" s="478" t="s">
        <v>444</v>
      </c>
      <c r="Z52" s="459" t="s">
        <v>15</v>
      </c>
      <c r="AA52" s="275"/>
      <c r="AB52" s="468"/>
      <c r="AC52" s="469"/>
      <c r="AD52" s="468"/>
    </row>
    <row r="53" spans="1:30" ht="15.75">
      <c r="A53" s="245"/>
      <c r="B53" s="246"/>
      <c r="C53" s="458" t="s">
        <v>243</v>
      </c>
      <c r="D53" s="242"/>
      <c r="E53" s="463" t="s">
        <v>503</v>
      </c>
      <c r="F53" s="242"/>
      <c r="G53" s="460"/>
      <c r="H53" s="237"/>
      <c r="I53" s="469"/>
      <c r="J53" s="242"/>
      <c r="K53" s="460"/>
      <c r="L53" s="461"/>
      <c r="M53" s="237"/>
      <c r="N53" s="237"/>
      <c r="O53" s="237"/>
      <c r="P53" s="470"/>
      <c r="Q53" s="470"/>
      <c r="R53" s="470"/>
      <c r="S53" s="470"/>
      <c r="T53" s="470"/>
      <c r="U53" s="487"/>
      <c r="V53" s="470"/>
      <c r="W53" s="470"/>
      <c r="X53" s="470"/>
      <c r="Y53" s="480"/>
      <c r="Z53" s="468"/>
      <c r="AA53" s="468"/>
      <c r="AB53" s="460"/>
      <c r="AC53" s="465"/>
      <c r="AD53" s="463" t="s">
        <v>489</v>
      </c>
    </row>
    <row r="54" spans="1:30" ht="15.75">
      <c r="A54" s="250">
        <v>26</v>
      </c>
      <c r="B54" s="252"/>
      <c r="C54" s="459" t="s">
        <v>504</v>
      </c>
      <c r="D54" s="251"/>
      <c r="E54" s="464" t="s">
        <v>523</v>
      </c>
      <c r="F54" s="242"/>
      <c r="G54" s="460"/>
      <c r="H54" s="237"/>
      <c r="I54" s="469"/>
      <c r="J54" s="242"/>
      <c r="K54" s="460"/>
      <c r="L54" s="471" t="s">
        <v>445</v>
      </c>
      <c r="M54" s="237"/>
      <c r="N54" s="237"/>
      <c r="O54" s="237"/>
      <c r="P54" s="470"/>
      <c r="Q54" s="470"/>
      <c r="R54" s="476" t="s">
        <v>446</v>
      </c>
      <c r="S54" s="481" t="s">
        <v>487</v>
      </c>
      <c r="T54" s="460"/>
      <c r="U54" s="460"/>
      <c r="V54" s="477"/>
      <c r="W54" s="470"/>
      <c r="X54" s="470"/>
      <c r="Y54" s="480" t="s">
        <v>447</v>
      </c>
      <c r="Z54" s="490" t="s">
        <v>15</v>
      </c>
      <c r="AA54" s="468"/>
      <c r="AB54" s="460"/>
      <c r="AC54" s="466" t="s">
        <v>448</v>
      </c>
      <c r="AD54" s="482" t="s">
        <v>627</v>
      </c>
    </row>
    <row r="55" spans="1:30" ht="15.75">
      <c r="A55" s="241"/>
      <c r="B55" s="244"/>
      <c r="C55" s="460"/>
      <c r="D55" s="237"/>
      <c r="E55" s="465"/>
      <c r="F55" s="242"/>
      <c r="G55" s="463" t="s">
        <v>503</v>
      </c>
      <c r="H55" s="237"/>
      <c r="I55" s="469"/>
      <c r="J55" s="242"/>
      <c r="K55" s="460"/>
      <c r="L55" s="461"/>
      <c r="M55" s="237"/>
      <c r="N55" s="237"/>
      <c r="O55" s="237"/>
      <c r="P55" s="470"/>
      <c r="Q55" s="470"/>
      <c r="R55" s="483"/>
      <c r="S55" s="458" t="s">
        <v>449</v>
      </c>
      <c r="T55" s="476"/>
      <c r="U55" s="485" t="s">
        <v>487</v>
      </c>
      <c r="V55" s="471" t="s">
        <v>450</v>
      </c>
      <c r="W55" s="460"/>
      <c r="X55" s="460"/>
      <c r="Y55" s="483"/>
      <c r="Z55" s="458" t="s">
        <v>451</v>
      </c>
      <c r="AA55" s="463" t="s">
        <v>501</v>
      </c>
      <c r="AB55" s="463"/>
      <c r="AC55" s="469"/>
      <c r="AD55" s="468"/>
    </row>
    <row r="56" spans="1:30" ht="15.75">
      <c r="A56" s="241">
        <v>27</v>
      </c>
      <c r="B56" s="244"/>
      <c r="C56" s="457" t="s">
        <v>505</v>
      </c>
      <c r="D56" s="237"/>
      <c r="E56" s="466">
        <v>23</v>
      </c>
      <c r="F56" s="251"/>
      <c r="G56" s="464" t="s">
        <v>528</v>
      </c>
      <c r="H56" s="237"/>
      <c r="I56" s="469"/>
      <c r="J56" s="242"/>
      <c r="K56" s="460"/>
      <c r="L56" s="461"/>
      <c r="M56" s="238"/>
      <c r="N56" s="239"/>
      <c r="O56" s="237"/>
      <c r="P56" s="470"/>
      <c r="Q56" s="470"/>
      <c r="R56" s="478" t="s">
        <v>452</v>
      </c>
      <c r="S56" s="462" t="s">
        <v>514</v>
      </c>
      <c r="T56" s="483"/>
      <c r="U56" s="464" t="s">
        <v>573</v>
      </c>
      <c r="V56" s="487"/>
      <c r="W56" s="460"/>
      <c r="X56" s="460"/>
      <c r="Y56" s="478" t="s">
        <v>453</v>
      </c>
      <c r="Z56" s="462" t="s">
        <v>501</v>
      </c>
      <c r="AA56" s="496"/>
      <c r="AB56" s="492"/>
      <c r="AC56" s="469"/>
      <c r="AD56" s="468"/>
    </row>
    <row r="57" spans="1:30" ht="15.75">
      <c r="A57" s="245"/>
      <c r="B57" s="246"/>
      <c r="C57" s="458" t="s">
        <v>242</v>
      </c>
      <c r="D57" s="253"/>
      <c r="E57" s="467" t="s">
        <v>505</v>
      </c>
      <c r="F57" s="237"/>
      <c r="G57" s="469"/>
      <c r="H57" s="237"/>
      <c r="I57" s="469"/>
      <c r="J57" s="242"/>
      <c r="K57" s="460"/>
      <c r="L57" s="463" t="s">
        <v>496</v>
      </c>
      <c r="M57" s="238"/>
      <c r="N57" s="240"/>
      <c r="O57" s="237"/>
      <c r="P57" s="470"/>
      <c r="Q57" s="470"/>
      <c r="R57" s="476"/>
      <c r="S57" s="485"/>
      <c r="T57" s="476"/>
      <c r="U57" s="465"/>
      <c r="V57" s="485" t="s">
        <v>487</v>
      </c>
      <c r="W57" s="460"/>
      <c r="X57" s="460"/>
      <c r="Y57" s="480"/>
      <c r="Z57" s="460"/>
      <c r="AA57" s="484"/>
      <c r="AB57" s="465"/>
      <c r="AC57" s="500" t="s">
        <v>501</v>
      </c>
      <c r="AD57" s="471" t="s">
        <v>454</v>
      </c>
    </row>
    <row r="58" spans="1:30" ht="15.75">
      <c r="A58" s="250">
        <v>28</v>
      </c>
      <c r="B58" s="252"/>
      <c r="C58" s="459" t="s">
        <v>506</v>
      </c>
      <c r="D58" s="242"/>
      <c r="E58" s="468" t="s">
        <v>518</v>
      </c>
      <c r="F58" s="237"/>
      <c r="G58" s="469"/>
      <c r="H58" s="237"/>
      <c r="I58" s="469"/>
      <c r="J58" s="242"/>
      <c r="K58" s="460"/>
      <c r="L58" s="474"/>
      <c r="M58" s="238"/>
      <c r="N58" s="239"/>
      <c r="O58" s="237"/>
      <c r="P58" s="470"/>
      <c r="Q58" s="470"/>
      <c r="R58" s="476" t="s">
        <v>455</v>
      </c>
      <c r="S58" s="481" t="s">
        <v>502</v>
      </c>
      <c r="T58" s="476"/>
      <c r="U58" s="466" t="s">
        <v>456</v>
      </c>
      <c r="V58" s="482" t="s">
        <v>609</v>
      </c>
      <c r="W58" s="460"/>
      <c r="X58" s="461"/>
      <c r="Y58" s="480" t="s">
        <v>457</v>
      </c>
      <c r="Z58" s="457" t="s">
        <v>506</v>
      </c>
      <c r="AA58" s="485"/>
      <c r="AB58" s="466" t="s">
        <v>458</v>
      </c>
      <c r="AC58" s="468" t="s">
        <v>518</v>
      </c>
      <c r="AD58" s="479" t="s">
        <v>501</v>
      </c>
    </row>
    <row r="59" spans="1:30" ht="15.75">
      <c r="A59" s="241"/>
      <c r="B59" s="244"/>
      <c r="C59" s="460"/>
      <c r="D59" s="242"/>
      <c r="E59" s="468"/>
      <c r="F59" s="237"/>
      <c r="G59" s="465"/>
      <c r="H59" s="253"/>
      <c r="I59" s="467" t="s">
        <v>503</v>
      </c>
      <c r="J59" s="242"/>
      <c r="K59" s="460"/>
      <c r="L59" s="461"/>
      <c r="M59" s="238"/>
      <c r="N59" s="237"/>
      <c r="O59" s="237"/>
      <c r="P59" s="470"/>
      <c r="Q59" s="470"/>
      <c r="R59" s="483"/>
      <c r="S59" s="458" t="s">
        <v>459</v>
      </c>
      <c r="T59" s="478"/>
      <c r="U59" s="467" t="s">
        <v>502</v>
      </c>
      <c r="V59" s="477"/>
      <c r="W59" s="460"/>
      <c r="X59" s="501"/>
      <c r="Y59" s="483"/>
      <c r="Z59" s="458" t="s">
        <v>460</v>
      </c>
      <c r="AA59" s="479" t="s">
        <v>506</v>
      </c>
      <c r="AB59" s="467"/>
      <c r="AC59" s="460"/>
      <c r="AD59" s="460"/>
    </row>
    <row r="60" spans="1:30" ht="15.75">
      <c r="A60" s="241">
        <v>29</v>
      </c>
      <c r="B60" s="244"/>
      <c r="C60" s="457" t="s">
        <v>507</v>
      </c>
      <c r="D60" s="242"/>
      <c r="E60" s="460"/>
      <c r="F60" s="237"/>
      <c r="G60" s="466">
        <v>28</v>
      </c>
      <c r="H60" s="242"/>
      <c r="I60" s="468" t="s">
        <v>599</v>
      </c>
      <c r="J60" s="242"/>
      <c r="K60" s="460"/>
      <c r="L60" s="460"/>
      <c r="M60" s="238"/>
      <c r="N60" s="239"/>
      <c r="O60" s="237"/>
      <c r="P60" s="470"/>
      <c r="Q60" s="470"/>
      <c r="R60" s="478" t="s">
        <v>461</v>
      </c>
      <c r="S60" s="462" t="s">
        <v>505</v>
      </c>
      <c r="T60" s="476"/>
      <c r="U60" s="484" t="s">
        <v>608</v>
      </c>
      <c r="V60" s="471" t="s">
        <v>462</v>
      </c>
      <c r="W60" s="460"/>
      <c r="X60" s="502"/>
      <c r="Y60" s="478" t="s">
        <v>463</v>
      </c>
      <c r="Z60" s="459" t="s">
        <v>15</v>
      </c>
      <c r="AA60" s="275"/>
      <c r="AB60" s="480" t="s">
        <v>464</v>
      </c>
      <c r="AC60" s="463" t="s">
        <v>15</v>
      </c>
      <c r="AD60" s="471" t="s">
        <v>465</v>
      </c>
    </row>
    <row r="61" spans="1:30" ht="15.75">
      <c r="A61" s="245"/>
      <c r="B61" s="246"/>
      <c r="C61" s="458" t="s">
        <v>317</v>
      </c>
      <c r="D61" s="242"/>
      <c r="E61" s="463" t="s">
        <v>507</v>
      </c>
      <c r="F61" s="237"/>
      <c r="G61" s="469"/>
      <c r="H61" s="242"/>
      <c r="I61" s="460"/>
      <c r="J61" s="242"/>
      <c r="K61" s="460"/>
      <c r="L61" s="461"/>
      <c r="M61" s="238"/>
      <c r="N61" s="240"/>
      <c r="O61" s="237"/>
      <c r="P61" s="470"/>
      <c r="Q61" s="470"/>
      <c r="R61" s="477"/>
      <c r="S61" s="477"/>
      <c r="T61" s="476"/>
      <c r="U61" s="477"/>
      <c r="V61" s="477"/>
      <c r="W61" s="503"/>
      <c r="X61" s="503"/>
      <c r="Y61" s="504"/>
      <c r="Z61" s="504"/>
      <c r="AA61" s="505"/>
      <c r="AB61" s="506"/>
      <c r="AC61" s="507">
        <v>59</v>
      </c>
      <c r="AD61" s="508" t="s">
        <v>15</v>
      </c>
    </row>
    <row r="62" spans="1:30" ht="15.75">
      <c r="A62" s="250">
        <v>30</v>
      </c>
      <c r="B62" s="252"/>
      <c r="C62" s="459" t="s">
        <v>508</v>
      </c>
      <c r="D62" s="251"/>
      <c r="E62" s="464" t="s">
        <v>521</v>
      </c>
      <c r="F62" s="237"/>
      <c r="G62" s="469"/>
      <c r="H62" s="242"/>
      <c r="I62" s="242"/>
      <c r="J62" s="242"/>
      <c r="K62" s="460"/>
      <c r="L62" s="461"/>
      <c r="M62" s="238"/>
      <c r="N62" s="239"/>
      <c r="O62" s="237"/>
      <c r="P62" s="470"/>
      <c r="Q62" s="470"/>
      <c r="R62" s="477"/>
      <c r="S62" s="477"/>
      <c r="T62" s="476"/>
      <c r="U62" s="477"/>
      <c r="V62" s="479" t="s">
        <v>502</v>
      </c>
      <c r="W62" s="503"/>
      <c r="X62" s="503"/>
      <c r="Y62" s="503"/>
      <c r="Z62" s="503"/>
      <c r="AA62" s="505"/>
      <c r="AB62" s="509">
        <v>-57</v>
      </c>
      <c r="AC62" s="510" t="s">
        <v>15</v>
      </c>
      <c r="AD62" s="511"/>
    </row>
    <row r="63" spans="1:30" ht="15.75">
      <c r="A63" s="241"/>
      <c r="B63" s="244"/>
      <c r="C63" s="460"/>
      <c r="D63" s="237"/>
      <c r="E63" s="465"/>
      <c r="F63" s="253"/>
      <c r="G63" s="467" t="s">
        <v>509</v>
      </c>
      <c r="H63" s="242"/>
      <c r="I63" s="242"/>
      <c r="J63" s="237"/>
      <c r="K63" s="470"/>
      <c r="L63" s="475"/>
      <c r="M63" s="237"/>
      <c r="N63" s="237"/>
      <c r="O63" s="237"/>
      <c r="P63" s="470"/>
      <c r="Q63" s="470"/>
      <c r="R63" s="477"/>
      <c r="S63" s="477"/>
      <c r="T63" s="476"/>
      <c r="U63" s="481"/>
      <c r="V63" s="477"/>
      <c r="W63" s="504"/>
      <c r="X63" s="504"/>
      <c r="Y63" s="504"/>
      <c r="Z63" s="504"/>
      <c r="AA63" s="512"/>
      <c r="AB63" s="504"/>
      <c r="AC63" s="504"/>
      <c r="AD63" s="471"/>
    </row>
    <row r="64" spans="1:30" ht="15.75">
      <c r="A64" s="241">
        <v>31</v>
      </c>
      <c r="B64" s="244"/>
      <c r="C64" s="457" t="s">
        <v>15</v>
      </c>
      <c r="D64" s="237"/>
      <c r="E64" s="466">
        <v>24</v>
      </c>
      <c r="F64" s="242"/>
      <c r="G64" s="468" t="s">
        <v>527</v>
      </c>
      <c r="H64" s="242"/>
      <c r="I64" s="242"/>
      <c r="J64" s="237"/>
      <c r="K64" s="470"/>
      <c r="L64" s="475"/>
      <c r="M64" s="237"/>
      <c r="N64" s="237"/>
      <c r="O64" s="237"/>
      <c r="P64" s="470"/>
      <c r="Q64" s="470"/>
      <c r="R64" s="477"/>
      <c r="S64" s="477"/>
      <c r="T64" s="460"/>
      <c r="U64" s="460"/>
      <c r="V64" s="471" t="s">
        <v>466</v>
      </c>
      <c r="W64" s="504"/>
      <c r="X64" s="504"/>
      <c r="Y64" s="476" t="s">
        <v>467</v>
      </c>
      <c r="Z64" s="481" t="s">
        <v>15</v>
      </c>
      <c r="AA64" s="468"/>
      <c r="AB64" s="460"/>
      <c r="AC64" s="477"/>
      <c r="AD64" s="471" t="s">
        <v>468</v>
      </c>
    </row>
    <row r="65" spans="1:30" ht="15.75">
      <c r="A65" s="245"/>
      <c r="B65" s="246"/>
      <c r="C65" s="458" t="s">
        <v>318</v>
      </c>
      <c r="D65" s="253"/>
      <c r="E65" s="467" t="s">
        <v>509</v>
      </c>
      <c r="F65" s="242"/>
      <c r="G65" s="249"/>
      <c r="H65" s="242"/>
      <c r="I65" s="242"/>
      <c r="J65" s="242"/>
      <c r="K65" s="460"/>
      <c r="L65" s="461"/>
      <c r="M65" s="260"/>
      <c r="N65" s="260"/>
      <c r="O65" s="260"/>
      <c r="P65" s="470"/>
      <c r="Q65" s="470"/>
      <c r="R65" s="477"/>
      <c r="S65" s="485"/>
      <c r="T65" s="480" t="s">
        <v>469</v>
      </c>
      <c r="U65" s="490" t="s">
        <v>514</v>
      </c>
      <c r="V65" s="468"/>
      <c r="W65" s="504"/>
      <c r="X65" s="504"/>
      <c r="Y65" s="483"/>
      <c r="Z65" s="458" t="s">
        <v>470</v>
      </c>
      <c r="AA65" s="485" t="s">
        <v>15</v>
      </c>
      <c r="AB65" s="477"/>
      <c r="AC65" s="471" t="s">
        <v>471</v>
      </c>
      <c r="AD65" s="513" t="s">
        <v>15</v>
      </c>
    </row>
    <row r="66" spans="1:30" ht="15.75">
      <c r="A66" s="250">
        <v>32</v>
      </c>
      <c r="B66" s="252"/>
      <c r="C66" s="459" t="s">
        <v>509</v>
      </c>
      <c r="D66" s="242"/>
      <c r="E66" s="249"/>
      <c r="F66" s="242"/>
      <c r="G66" s="242"/>
      <c r="H66" s="237"/>
      <c r="I66" s="237"/>
      <c r="J66" s="237"/>
      <c r="K66" s="237"/>
      <c r="L66" s="235"/>
      <c r="M66" s="257"/>
      <c r="N66" s="257"/>
      <c r="O66" s="257"/>
      <c r="P66" s="470"/>
      <c r="Q66" s="470"/>
      <c r="R66" s="477"/>
      <c r="S66" s="484"/>
      <c r="T66" s="483"/>
      <c r="U66" s="458" t="s">
        <v>472</v>
      </c>
      <c r="V66" s="463" t="s">
        <v>514</v>
      </c>
      <c r="W66" s="504"/>
      <c r="X66" s="504"/>
      <c r="Y66" s="478" t="s">
        <v>473</v>
      </c>
      <c r="Z66" s="459" t="s">
        <v>15</v>
      </c>
      <c r="AA66" s="496"/>
      <c r="AB66" s="458"/>
      <c r="AC66" s="487"/>
      <c r="AD66" s="504"/>
    </row>
    <row r="67" spans="1:30" ht="15.75">
      <c r="A67" s="261"/>
      <c r="B67" s="257"/>
      <c r="C67" s="262"/>
      <c r="D67" s="263"/>
      <c r="E67" s="236"/>
      <c r="F67" s="236"/>
      <c r="G67" s="236"/>
      <c r="H67" s="263"/>
      <c r="I67" s="263"/>
      <c r="J67" s="263"/>
      <c r="K67" s="263"/>
      <c r="L67" s="235"/>
      <c r="M67" s="237"/>
      <c r="N67" s="237"/>
      <c r="O67" s="237"/>
      <c r="P67" s="470"/>
      <c r="Q67" s="470"/>
      <c r="R67" s="477"/>
      <c r="S67" s="477"/>
      <c r="T67" s="478" t="s">
        <v>474</v>
      </c>
      <c r="U67" s="462" t="s">
        <v>505</v>
      </c>
      <c r="V67" s="482" t="s">
        <v>610</v>
      </c>
      <c r="W67" s="504"/>
      <c r="X67" s="504"/>
      <c r="Y67" s="476"/>
      <c r="Z67" s="485"/>
      <c r="AA67" s="484"/>
      <c r="AB67" s="466"/>
      <c r="AC67" s="485" t="s">
        <v>15</v>
      </c>
      <c r="AD67" s="504"/>
    </row>
    <row r="68" spans="1:30" ht="15.75">
      <c r="A68" s="235"/>
      <c r="B68" s="235"/>
      <c r="C68" s="235"/>
      <c r="D68" s="235"/>
      <c r="E68" s="235"/>
      <c r="F68" s="235"/>
      <c r="G68" s="235"/>
      <c r="H68" s="235"/>
      <c r="I68" s="235"/>
      <c r="J68" s="235"/>
      <c r="K68" s="235"/>
      <c r="L68" s="235"/>
      <c r="M68" s="237"/>
      <c r="N68" s="237"/>
      <c r="O68" s="237"/>
      <c r="P68" s="470"/>
      <c r="Q68" s="470"/>
      <c r="R68" s="477"/>
      <c r="S68" s="477"/>
      <c r="T68" s="460"/>
      <c r="U68" s="460"/>
      <c r="V68" s="468"/>
      <c r="W68" s="504"/>
      <c r="X68" s="504"/>
      <c r="Y68" s="476" t="s">
        <v>475</v>
      </c>
      <c r="Z68" s="514" t="s">
        <v>15</v>
      </c>
      <c r="AA68" s="484"/>
      <c r="AB68" s="466" t="s">
        <v>476</v>
      </c>
      <c r="AC68" s="515"/>
      <c r="AD68" s="504"/>
    </row>
    <row r="69" spans="1:30" ht="15.75">
      <c r="A69" s="235"/>
      <c r="B69" s="235"/>
      <c r="C69" s="236"/>
      <c r="D69" s="236"/>
      <c r="E69" s="235"/>
      <c r="F69" s="235"/>
      <c r="G69" s="235"/>
      <c r="H69" s="235"/>
      <c r="I69" s="236"/>
      <c r="J69" s="236"/>
      <c r="K69" s="235"/>
      <c r="L69" s="235"/>
      <c r="M69" s="237"/>
      <c r="N69" s="237"/>
      <c r="O69" s="237"/>
      <c r="P69" s="470"/>
      <c r="Q69" s="470"/>
      <c r="R69" s="477"/>
      <c r="S69" s="477"/>
      <c r="T69" s="460"/>
      <c r="U69" s="460"/>
      <c r="V69" s="471" t="s">
        <v>477</v>
      </c>
      <c r="W69" s="504"/>
      <c r="X69" s="504"/>
      <c r="Y69" s="483"/>
      <c r="Z69" s="458" t="s">
        <v>478</v>
      </c>
      <c r="AA69" s="479" t="s">
        <v>15</v>
      </c>
      <c r="AB69" s="497"/>
      <c r="AC69" s="477"/>
      <c r="AD69" s="504"/>
    </row>
    <row r="70" spans="1:30" ht="15.75">
      <c r="A70" s="235"/>
      <c r="B70" s="235"/>
      <c r="C70" s="236"/>
      <c r="D70" s="236"/>
      <c r="E70" s="235"/>
      <c r="F70" s="235"/>
      <c r="G70" s="235"/>
      <c r="H70" s="235"/>
      <c r="I70" s="236"/>
      <c r="J70" s="236"/>
      <c r="K70" s="235"/>
      <c r="L70" s="235"/>
      <c r="M70" s="264"/>
      <c r="N70" s="264"/>
      <c r="O70" s="264"/>
      <c r="P70" s="516"/>
      <c r="Q70" s="516"/>
      <c r="R70" s="460"/>
      <c r="S70" s="460"/>
      <c r="T70" s="460"/>
      <c r="U70" s="460"/>
      <c r="V70" s="463" t="s">
        <v>505</v>
      </c>
      <c r="W70" s="504"/>
      <c r="X70" s="504"/>
      <c r="Y70" s="478" t="s">
        <v>479</v>
      </c>
      <c r="Z70" s="459" t="s">
        <v>15</v>
      </c>
      <c r="AA70" s="484"/>
      <c r="AB70" s="477"/>
      <c r="AC70" s="471" t="s">
        <v>480</v>
      </c>
      <c r="AD70" s="504"/>
    </row>
    <row r="71" spans="3:30" ht="15.75">
      <c r="C71" s="265"/>
      <c r="D71" s="265"/>
      <c r="I71" s="265"/>
      <c r="J71" s="265"/>
      <c r="P71" s="504"/>
      <c r="Q71" s="504"/>
      <c r="R71" s="460"/>
      <c r="S71" s="463"/>
      <c r="T71" s="460"/>
      <c r="U71" s="460"/>
      <c r="V71" s="495"/>
      <c r="W71" s="504"/>
      <c r="X71" s="504"/>
      <c r="Y71" s="477"/>
      <c r="Z71" s="477"/>
      <c r="AA71" s="484"/>
      <c r="AB71" s="477"/>
      <c r="AC71" s="485" t="s">
        <v>15</v>
      </c>
      <c r="AD71" s="504"/>
    </row>
    <row r="72" spans="16:30" ht="15.75">
      <c r="P72" s="504"/>
      <c r="Q72" s="504"/>
      <c r="R72" s="516"/>
      <c r="S72" s="516"/>
      <c r="T72" s="516"/>
      <c r="U72" s="517"/>
      <c r="V72" s="470"/>
      <c r="W72" s="504"/>
      <c r="X72" s="504"/>
      <c r="Y72" s="477"/>
      <c r="Z72" s="477"/>
      <c r="AA72" s="484"/>
      <c r="AB72" s="481"/>
      <c r="AC72" s="518"/>
      <c r="AD72" s="471" t="s">
        <v>481</v>
      </c>
    </row>
    <row r="73" spans="16:30" ht="15.75">
      <c r="P73" s="504"/>
      <c r="Q73" s="504"/>
      <c r="R73" s="504"/>
      <c r="S73" s="504"/>
      <c r="T73" s="504"/>
      <c r="U73" s="504"/>
      <c r="V73" s="516"/>
      <c r="W73" s="504"/>
      <c r="X73" s="504"/>
      <c r="Y73" s="477"/>
      <c r="Z73" s="477"/>
      <c r="AA73" s="468"/>
      <c r="AB73" s="460" t="s">
        <v>482</v>
      </c>
      <c r="AC73" s="463" t="s">
        <v>15</v>
      </c>
      <c r="AD73" s="504"/>
    </row>
    <row r="74" spans="16:30" ht="15.75">
      <c r="P74" s="504"/>
      <c r="Q74" s="504"/>
      <c r="R74" s="504"/>
      <c r="S74" s="504"/>
      <c r="T74" s="504"/>
      <c r="U74" s="504"/>
      <c r="V74" s="504"/>
      <c r="W74" s="504"/>
      <c r="X74" s="504"/>
      <c r="Y74" s="477"/>
      <c r="Z74" s="485"/>
      <c r="AA74" s="484"/>
      <c r="AB74" s="506"/>
      <c r="AC74" s="507">
        <v>63</v>
      </c>
      <c r="AD74" s="508" t="s">
        <v>15</v>
      </c>
    </row>
    <row r="75" spans="16:30" ht="15.75">
      <c r="P75" s="504"/>
      <c r="Q75" s="504"/>
      <c r="R75" s="504"/>
      <c r="S75" s="504"/>
      <c r="T75" s="504"/>
      <c r="U75" s="504"/>
      <c r="V75" s="504"/>
      <c r="W75" s="504"/>
      <c r="X75" s="504"/>
      <c r="Y75" s="477"/>
      <c r="Z75" s="484"/>
      <c r="AA75" s="484"/>
      <c r="AB75" s="509">
        <v>-61</v>
      </c>
      <c r="AC75" s="510" t="s">
        <v>15</v>
      </c>
      <c r="AD75" s="511"/>
    </row>
    <row r="76" spans="16:30" ht="15.75">
      <c r="P76" s="504"/>
      <c r="Q76" s="504"/>
      <c r="R76" s="504"/>
      <c r="S76" s="504"/>
      <c r="T76" s="504"/>
      <c r="U76" s="504"/>
      <c r="V76" s="504"/>
      <c r="W76" s="504"/>
      <c r="X76" s="504"/>
      <c r="Y76" s="477"/>
      <c r="Z76" s="477"/>
      <c r="AA76" s="484"/>
      <c r="AB76" s="481"/>
      <c r="AC76" s="484"/>
      <c r="AD76" s="519"/>
    </row>
    <row r="77" spans="16:30" ht="15.75">
      <c r="P77" s="504"/>
      <c r="Q77" s="504"/>
      <c r="R77" s="504"/>
      <c r="S77" s="504"/>
      <c r="T77" s="504"/>
      <c r="U77" s="504"/>
      <c r="V77" s="504"/>
      <c r="W77" s="504"/>
      <c r="X77" s="501" t="s">
        <v>593</v>
      </c>
      <c r="Y77" s="461"/>
      <c r="Z77" s="461"/>
      <c r="AA77" s="468"/>
      <c r="AB77" s="502"/>
      <c r="AC77" s="471" t="s">
        <v>54</v>
      </c>
      <c r="AD77" s="471" t="s">
        <v>483</v>
      </c>
    </row>
    <row r="78" spans="16:30" ht="15.75">
      <c r="P78" s="504"/>
      <c r="Q78" s="504"/>
      <c r="R78" s="504"/>
      <c r="S78" s="504"/>
      <c r="T78" s="504"/>
      <c r="U78" s="504"/>
      <c r="V78" s="504"/>
      <c r="W78" s="504"/>
      <c r="X78" s="502" t="s">
        <v>594</v>
      </c>
      <c r="Y78" s="461"/>
      <c r="Z78" s="461"/>
      <c r="AA78" s="468"/>
      <c r="AB78" s="502"/>
      <c r="AC78" s="471" t="s">
        <v>55</v>
      </c>
      <c r="AD78" s="513" t="s">
        <v>15</v>
      </c>
    </row>
    <row r="79" spans="16:30" ht="15.75">
      <c r="P79" s="504"/>
      <c r="Q79" s="504"/>
      <c r="R79" s="504"/>
      <c r="S79" s="504"/>
      <c r="T79" s="504"/>
      <c r="U79" s="504"/>
      <c r="V79" s="504"/>
      <c r="W79" s="504"/>
      <c r="X79" s="502"/>
      <c r="Y79" s="461"/>
      <c r="Z79" s="461"/>
      <c r="AA79" s="468"/>
      <c r="AB79" s="502"/>
      <c r="AC79" s="471"/>
      <c r="AD79" s="504"/>
    </row>
    <row r="80" spans="16:30" ht="15.75">
      <c r="P80" s="504"/>
      <c r="Q80" s="504"/>
      <c r="R80" s="504"/>
      <c r="S80" s="504"/>
      <c r="T80" s="504"/>
      <c r="U80" s="504"/>
      <c r="V80" s="504"/>
      <c r="W80" s="504"/>
      <c r="X80" s="504"/>
      <c r="Y80" s="504"/>
      <c r="Z80" s="504"/>
      <c r="AA80" s="512"/>
      <c r="AB80" s="504"/>
      <c r="AC80" s="504"/>
      <c r="AD80" s="504"/>
    </row>
    <row r="81" spans="16:30" ht="15.75">
      <c r="P81" s="504"/>
      <c r="Q81" s="504"/>
      <c r="R81" s="504"/>
      <c r="S81" s="504"/>
      <c r="T81" s="504"/>
      <c r="U81" s="504"/>
      <c r="V81" s="504"/>
      <c r="W81" s="504"/>
      <c r="X81" s="504"/>
      <c r="Y81" s="504"/>
      <c r="Z81" s="504"/>
      <c r="AA81" s="512"/>
      <c r="AB81" s="504"/>
      <c r="AC81" s="504"/>
      <c r="AD81" s="504"/>
    </row>
    <row r="82" spans="16:30" ht="15.75">
      <c r="P82" s="504"/>
      <c r="Q82" s="504"/>
      <c r="R82" s="504"/>
      <c r="S82" s="504"/>
      <c r="T82" s="504"/>
      <c r="U82" s="504"/>
      <c r="V82" s="504"/>
      <c r="W82" s="504"/>
      <c r="X82" s="504"/>
      <c r="Y82" s="504"/>
      <c r="Z82" s="504"/>
      <c r="AA82" s="512"/>
      <c r="AB82" s="504"/>
      <c r="AC82" s="504"/>
      <c r="AD82" s="504"/>
    </row>
    <row r="83" spans="16:30" ht="15.75">
      <c r="P83" s="504"/>
      <c r="Q83" s="504"/>
      <c r="R83" s="504"/>
      <c r="S83" s="504"/>
      <c r="T83" s="504"/>
      <c r="U83" s="504"/>
      <c r="V83" s="504"/>
      <c r="W83" s="504"/>
      <c r="X83" s="504"/>
      <c r="Y83" s="504"/>
      <c r="Z83" s="504"/>
      <c r="AA83" s="512"/>
      <c r="AB83" s="504"/>
      <c r="AC83" s="504"/>
      <c r="AD83" s="504"/>
    </row>
    <row r="84" spans="16:30" ht="15.75">
      <c r="P84" s="504"/>
      <c r="Q84" s="504"/>
      <c r="R84" s="504"/>
      <c r="S84" s="504"/>
      <c r="T84" s="504"/>
      <c r="U84" s="504"/>
      <c r="V84" s="504"/>
      <c r="W84" s="504"/>
      <c r="X84" s="504"/>
      <c r="Y84" s="504"/>
      <c r="Z84" s="504"/>
      <c r="AA84" s="512"/>
      <c r="AB84" s="504"/>
      <c r="AC84" s="504"/>
      <c r="AD84" s="504"/>
    </row>
  </sheetData>
  <sheetProtection/>
  <mergeCells count="8">
    <mergeCell ref="J4:K4"/>
    <mergeCell ref="G3:I3"/>
    <mergeCell ref="A1:L1"/>
    <mergeCell ref="M1:V1"/>
    <mergeCell ref="W1:AD1"/>
    <mergeCell ref="M2:V2"/>
    <mergeCell ref="W2:AD2"/>
    <mergeCell ref="A2:L2"/>
  </mergeCells>
  <printOptions/>
  <pageMargins left="0.7" right="0.7" top="0.75" bottom="0.75" header="0.3" footer="0.3"/>
  <pageSetup fitToWidth="3" horizontalDpi="600" verticalDpi="600" orientation="portrait" paperSize="9" scale="59" r:id="rId1"/>
  <colBreaks count="2" manualBreakCount="2">
    <brk id="15" max="77" man="1"/>
    <brk id="22" max="77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J78"/>
  <sheetViews>
    <sheetView view="pageBreakPreview" zoomScale="60" zoomScalePageLayoutView="0" workbookViewId="0" topLeftCell="A1">
      <selection activeCell="B75" sqref="B75:H76"/>
    </sheetView>
  </sheetViews>
  <sheetFormatPr defaultColWidth="9.33203125" defaultRowHeight="12.75"/>
  <cols>
    <col min="1" max="1" width="2.83203125" style="233" customWidth="1"/>
    <col min="2" max="2" width="17.83203125" style="0" customWidth="1"/>
    <col min="3" max="3" width="2.83203125" style="0" customWidth="1"/>
    <col min="4" max="4" width="18" style="0" customWidth="1"/>
    <col min="5" max="5" width="3.16015625" style="0" customWidth="1"/>
    <col min="6" max="6" width="18.16015625" style="0" customWidth="1"/>
    <col min="7" max="7" width="3" style="0" customWidth="1"/>
    <col min="8" max="8" width="18.5" style="0" customWidth="1"/>
    <col min="9" max="9" width="19" style="1" customWidth="1"/>
    <col min="10" max="10" width="4" style="233" customWidth="1"/>
  </cols>
  <sheetData>
    <row r="1" spans="1:10" ht="18.75">
      <c r="A1" s="722" t="s">
        <v>133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8.75">
      <c r="A2" s="723" t="s">
        <v>582</v>
      </c>
      <c r="B2" s="724"/>
      <c r="C2" s="724"/>
      <c r="D2" s="724"/>
      <c r="E2" s="724"/>
      <c r="F2" s="724"/>
      <c r="G2" s="724"/>
      <c r="H2" s="724"/>
      <c r="I2" s="724"/>
      <c r="J2" s="724"/>
    </row>
    <row r="3" spans="1:10" ht="15.75">
      <c r="A3" s="198"/>
      <c r="B3" s="198"/>
      <c r="C3" s="198"/>
      <c r="D3" s="725" t="s">
        <v>596</v>
      </c>
      <c r="E3" s="725"/>
      <c r="F3" s="725"/>
      <c r="G3" s="725"/>
      <c r="H3" s="725"/>
      <c r="I3" s="199" t="s">
        <v>71</v>
      </c>
      <c r="J3" s="198"/>
    </row>
    <row r="4" spans="1:10" ht="12.75">
      <c r="A4" s="200"/>
      <c r="B4" s="200"/>
      <c r="C4" s="200"/>
      <c r="D4" s="200"/>
      <c r="E4" s="200"/>
      <c r="F4" s="200"/>
      <c r="G4" s="200"/>
      <c r="H4" s="200"/>
      <c r="I4" s="200" t="s">
        <v>52</v>
      </c>
      <c r="J4" s="200"/>
    </row>
    <row r="5" spans="1:10" ht="15.75">
      <c r="A5" s="201">
        <v>1</v>
      </c>
      <c r="B5" s="521" t="s">
        <v>560</v>
      </c>
      <c r="C5" s="202"/>
      <c r="D5" s="202"/>
      <c r="E5" s="202"/>
      <c r="F5" s="202"/>
      <c r="G5" s="202"/>
      <c r="H5" s="202"/>
      <c r="I5" s="203"/>
      <c r="J5" s="204"/>
    </row>
    <row r="6" spans="1:10" ht="15.75">
      <c r="A6" s="205"/>
      <c r="B6" s="522">
        <v>1</v>
      </c>
      <c r="C6" s="206"/>
      <c r="D6" s="521" t="s">
        <v>560</v>
      </c>
      <c r="E6" s="202"/>
      <c r="F6" s="202"/>
      <c r="G6" s="202"/>
      <c r="H6" s="202"/>
      <c r="I6" s="203"/>
      <c r="J6" s="204"/>
    </row>
    <row r="7" spans="1:10" ht="15.75">
      <c r="A7" s="207">
        <v>2</v>
      </c>
      <c r="B7" s="523" t="s">
        <v>15</v>
      </c>
      <c r="C7" s="208"/>
      <c r="D7" s="528"/>
      <c r="E7" s="202"/>
      <c r="F7" s="202"/>
      <c r="G7" s="202"/>
      <c r="H7" s="202"/>
      <c r="I7" s="203"/>
      <c r="J7" s="204"/>
    </row>
    <row r="8" spans="1:10" ht="15.75">
      <c r="A8" s="201"/>
      <c r="B8" s="524"/>
      <c r="C8" s="209"/>
      <c r="D8" s="529">
        <v>9</v>
      </c>
      <c r="E8" s="210"/>
      <c r="F8" s="533" t="s">
        <v>560</v>
      </c>
      <c r="G8" s="211"/>
      <c r="H8" s="211"/>
      <c r="I8" s="212"/>
      <c r="J8" s="204"/>
    </row>
    <row r="9" spans="1:10" ht="15.75">
      <c r="A9" s="201">
        <v>3</v>
      </c>
      <c r="B9" s="525" t="s">
        <v>551</v>
      </c>
      <c r="C9" s="211"/>
      <c r="D9" s="530"/>
      <c r="E9" s="208"/>
      <c r="F9" s="532" t="s">
        <v>561</v>
      </c>
      <c r="G9" s="211"/>
      <c r="H9" s="211"/>
      <c r="I9" s="212"/>
      <c r="J9" s="204"/>
    </row>
    <row r="10" spans="1:10" ht="15.75">
      <c r="A10" s="205"/>
      <c r="B10" s="522">
        <v>2</v>
      </c>
      <c r="C10" s="213"/>
      <c r="D10" s="523" t="s">
        <v>551</v>
      </c>
      <c r="E10" s="211"/>
      <c r="F10" s="534"/>
      <c r="G10" s="211"/>
      <c r="H10" s="211"/>
      <c r="I10" s="212"/>
      <c r="J10" s="204"/>
    </row>
    <row r="11" spans="1:10" ht="15.75">
      <c r="A11" s="207">
        <v>4</v>
      </c>
      <c r="B11" s="526" t="s">
        <v>552</v>
      </c>
      <c r="C11" s="214"/>
      <c r="D11" s="531" t="s">
        <v>553</v>
      </c>
      <c r="E11" s="211"/>
      <c r="F11" s="534"/>
      <c r="G11" s="211"/>
      <c r="H11" s="211"/>
      <c r="I11" s="212"/>
      <c r="J11" s="204"/>
    </row>
    <row r="12" spans="1:10" ht="15.75">
      <c r="A12" s="201"/>
      <c r="B12" s="524"/>
      <c r="C12" s="211"/>
      <c r="D12" s="524"/>
      <c r="E12" s="209"/>
      <c r="F12" s="535">
        <v>13</v>
      </c>
      <c r="G12" s="210"/>
      <c r="H12" s="533" t="s">
        <v>560</v>
      </c>
      <c r="I12" s="212"/>
      <c r="J12" s="204"/>
    </row>
    <row r="13" spans="1:10" ht="15.75">
      <c r="A13" s="201">
        <v>5</v>
      </c>
      <c r="B13" s="525" t="s">
        <v>557</v>
      </c>
      <c r="C13" s="211"/>
      <c r="D13" s="524"/>
      <c r="E13" s="211"/>
      <c r="F13" s="534"/>
      <c r="G13" s="208"/>
      <c r="H13" s="532" t="s">
        <v>570</v>
      </c>
      <c r="I13" s="212"/>
      <c r="J13" s="204"/>
    </row>
    <row r="14" spans="1:10" ht="15.75">
      <c r="A14" s="205"/>
      <c r="B14" s="522">
        <v>3</v>
      </c>
      <c r="C14" s="210"/>
      <c r="D14" s="521" t="s">
        <v>557</v>
      </c>
      <c r="E14" s="211"/>
      <c r="F14" s="534"/>
      <c r="G14" s="211"/>
      <c r="H14" s="534"/>
      <c r="I14" s="212"/>
      <c r="J14" s="204"/>
    </row>
    <row r="15" spans="1:10" ht="15.75">
      <c r="A15" s="207">
        <v>6</v>
      </c>
      <c r="B15" s="526" t="s">
        <v>15</v>
      </c>
      <c r="C15" s="208"/>
      <c r="D15" s="532"/>
      <c r="E15" s="211"/>
      <c r="F15" s="534"/>
      <c r="G15" s="211"/>
      <c r="H15" s="534"/>
      <c r="I15" s="212"/>
      <c r="J15" s="204"/>
    </row>
    <row r="16" spans="1:10" ht="15.75">
      <c r="A16" s="201"/>
      <c r="B16" s="524"/>
      <c r="C16" s="209"/>
      <c r="D16" s="529">
        <v>10</v>
      </c>
      <c r="E16" s="213"/>
      <c r="F16" s="523" t="s">
        <v>558</v>
      </c>
      <c r="G16" s="211"/>
      <c r="H16" s="534"/>
      <c r="I16" s="212"/>
      <c r="J16" s="204"/>
    </row>
    <row r="17" spans="1:10" ht="15.75">
      <c r="A17" s="201">
        <v>7</v>
      </c>
      <c r="B17" s="525" t="s">
        <v>15</v>
      </c>
      <c r="C17" s="211"/>
      <c r="D17" s="530"/>
      <c r="E17" s="214"/>
      <c r="F17" s="531" t="s">
        <v>559</v>
      </c>
      <c r="G17" s="211"/>
      <c r="H17" s="534"/>
      <c r="I17" s="212"/>
      <c r="J17" s="204"/>
    </row>
    <row r="18" spans="1:10" ht="15.75">
      <c r="A18" s="205"/>
      <c r="B18" s="522">
        <v>4</v>
      </c>
      <c r="C18" s="213"/>
      <c r="D18" s="523" t="s">
        <v>558</v>
      </c>
      <c r="E18" s="211"/>
      <c r="F18" s="536"/>
      <c r="G18" s="211"/>
      <c r="H18" s="534"/>
      <c r="I18" s="212"/>
      <c r="J18" s="204"/>
    </row>
    <row r="19" spans="1:10" ht="15.75">
      <c r="A19" s="207">
        <v>8</v>
      </c>
      <c r="B19" s="526" t="s">
        <v>558</v>
      </c>
      <c r="C19" s="214"/>
      <c r="D19" s="531"/>
      <c r="E19" s="211"/>
      <c r="F19" s="536"/>
      <c r="G19" s="211"/>
      <c r="H19" s="534"/>
      <c r="I19" s="212"/>
      <c r="J19" s="204"/>
    </row>
    <row r="20" spans="1:10" ht="15.75">
      <c r="A20" s="201"/>
      <c r="B20" s="524"/>
      <c r="C20" s="211"/>
      <c r="D20" s="524"/>
      <c r="E20" s="211"/>
      <c r="F20" s="536"/>
      <c r="G20" s="209"/>
      <c r="H20" s="535">
        <v>15</v>
      </c>
      <c r="I20" s="533" t="s">
        <v>560</v>
      </c>
      <c r="J20" s="546" t="s">
        <v>319</v>
      </c>
    </row>
    <row r="21" spans="1:10" ht="15.75">
      <c r="A21" s="201">
        <v>9</v>
      </c>
      <c r="B21" s="525" t="s">
        <v>562</v>
      </c>
      <c r="C21" s="211"/>
      <c r="D21" s="524"/>
      <c r="E21" s="211"/>
      <c r="F21" s="536"/>
      <c r="G21" s="211"/>
      <c r="H21" s="534"/>
      <c r="I21" s="547" t="s">
        <v>591</v>
      </c>
      <c r="J21" s="548"/>
    </row>
    <row r="22" spans="1:10" ht="15.75">
      <c r="A22" s="205"/>
      <c r="B22" s="522">
        <v>5</v>
      </c>
      <c r="C22" s="210"/>
      <c r="D22" s="521" t="s">
        <v>562</v>
      </c>
      <c r="E22" s="211"/>
      <c r="F22" s="536"/>
      <c r="G22" s="211"/>
      <c r="H22" s="534"/>
      <c r="I22" s="549"/>
      <c r="J22" s="548"/>
    </row>
    <row r="23" spans="1:10" ht="15.75">
      <c r="A23" s="207">
        <v>10</v>
      </c>
      <c r="B23" s="526" t="s">
        <v>15</v>
      </c>
      <c r="C23" s="208"/>
      <c r="D23" s="532"/>
      <c r="E23" s="211"/>
      <c r="F23" s="536"/>
      <c r="G23" s="211"/>
      <c r="H23" s="534"/>
      <c r="I23" s="549"/>
      <c r="J23" s="548"/>
    </row>
    <row r="24" spans="1:10" ht="15.75">
      <c r="A24" s="201"/>
      <c r="B24" s="524"/>
      <c r="C24" s="209"/>
      <c r="D24" s="529">
        <v>11</v>
      </c>
      <c r="E24" s="210"/>
      <c r="F24" s="521" t="s">
        <v>554</v>
      </c>
      <c r="G24" s="211"/>
      <c r="H24" s="534"/>
      <c r="I24" s="549"/>
      <c r="J24" s="548"/>
    </row>
    <row r="25" spans="1:10" ht="15.75">
      <c r="A25" s="201">
        <v>11</v>
      </c>
      <c r="B25" s="525" t="s">
        <v>554</v>
      </c>
      <c r="C25" s="211"/>
      <c r="D25" s="530"/>
      <c r="E25" s="208"/>
      <c r="F25" s="532" t="s">
        <v>563</v>
      </c>
      <c r="G25" s="211"/>
      <c r="H25" s="534"/>
      <c r="I25" s="549"/>
      <c r="J25" s="548"/>
    </row>
    <row r="26" spans="1:10" ht="15.75">
      <c r="A26" s="205"/>
      <c r="B26" s="522">
        <v>6</v>
      </c>
      <c r="C26" s="213"/>
      <c r="D26" s="523" t="s">
        <v>554</v>
      </c>
      <c r="E26" s="211"/>
      <c r="F26" s="534"/>
      <c r="G26" s="211"/>
      <c r="H26" s="534"/>
      <c r="I26" s="549"/>
      <c r="J26" s="548"/>
    </row>
    <row r="27" spans="1:10" ht="15.75">
      <c r="A27" s="207">
        <v>12</v>
      </c>
      <c r="B27" s="526" t="s">
        <v>555</v>
      </c>
      <c r="C27" s="214"/>
      <c r="D27" s="531" t="s">
        <v>556</v>
      </c>
      <c r="E27" s="211"/>
      <c r="F27" s="534"/>
      <c r="G27" s="211"/>
      <c r="H27" s="534"/>
      <c r="I27" s="549"/>
      <c r="J27" s="548"/>
    </row>
    <row r="28" spans="1:10" ht="15.75">
      <c r="A28" s="201"/>
      <c r="B28" s="524"/>
      <c r="C28" s="211"/>
      <c r="D28" s="524"/>
      <c r="E28" s="209"/>
      <c r="F28" s="535">
        <v>14</v>
      </c>
      <c r="G28" s="213"/>
      <c r="H28" s="526" t="s">
        <v>564</v>
      </c>
      <c r="I28" s="549"/>
      <c r="J28" s="548"/>
    </row>
    <row r="29" spans="1:10" ht="15.75">
      <c r="A29" s="201">
        <v>13</v>
      </c>
      <c r="B29" s="525" t="s">
        <v>548</v>
      </c>
      <c r="C29" s="211"/>
      <c r="D29" s="524"/>
      <c r="E29" s="211"/>
      <c r="F29" s="534"/>
      <c r="G29" s="214"/>
      <c r="H29" s="531" t="s">
        <v>569</v>
      </c>
      <c r="I29" s="549"/>
      <c r="J29" s="548"/>
    </row>
    <row r="30" spans="1:10" ht="15.75">
      <c r="A30" s="205"/>
      <c r="B30" s="522">
        <v>7</v>
      </c>
      <c r="C30" s="210"/>
      <c r="D30" s="525" t="s">
        <v>548</v>
      </c>
      <c r="E30" s="211"/>
      <c r="F30" s="534"/>
      <c r="G30" s="211"/>
      <c r="H30" s="536"/>
      <c r="I30" s="549"/>
      <c r="J30" s="548"/>
    </row>
    <row r="31" spans="1:10" ht="15.75">
      <c r="A31" s="207">
        <v>14</v>
      </c>
      <c r="B31" s="526" t="s">
        <v>549</v>
      </c>
      <c r="C31" s="208"/>
      <c r="D31" s="532" t="s">
        <v>550</v>
      </c>
      <c r="E31" s="211"/>
      <c r="F31" s="534"/>
      <c r="G31" s="211"/>
      <c r="H31" s="536"/>
      <c r="I31" s="549"/>
      <c r="J31" s="548"/>
    </row>
    <row r="32" spans="1:10" ht="15.75">
      <c r="A32" s="201"/>
      <c r="B32" s="524"/>
      <c r="C32" s="209"/>
      <c r="D32" s="529">
        <v>12</v>
      </c>
      <c r="E32" s="213"/>
      <c r="F32" s="523" t="s">
        <v>564</v>
      </c>
      <c r="G32" s="211"/>
      <c r="H32" s="536"/>
      <c r="I32" s="545" t="s">
        <v>564</v>
      </c>
      <c r="J32" s="546" t="s">
        <v>320</v>
      </c>
    </row>
    <row r="33" spans="1:10" ht="15.75">
      <c r="A33" s="201">
        <v>15</v>
      </c>
      <c r="B33" s="527" t="s">
        <v>15</v>
      </c>
      <c r="C33" s="211"/>
      <c r="D33" s="530"/>
      <c r="E33" s="209"/>
      <c r="F33" s="531" t="s">
        <v>565</v>
      </c>
      <c r="G33" s="215" t="s">
        <v>321</v>
      </c>
      <c r="H33" s="537" t="s">
        <v>558</v>
      </c>
      <c r="I33" s="550"/>
      <c r="J33" s="548"/>
    </row>
    <row r="34" spans="1:10" ht="15.75">
      <c r="A34" s="205"/>
      <c r="B34" s="522">
        <v>8</v>
      </c>
      <c r="C34" s="213"/>
      <c r="D34" s="526" t="s">
        <v>564</v>
      </c>
      <c r="E34" s="211"/>
      <c r="F34" s="536"/>
      <c r="G34" s="216"/>
      <c r="H34" s="538" t="s">
        <v>318</v>
      </c>
      <c r="I34" s="545" t="s">
        <v>554</v>
      </c>
      <c r="J34" s="546" t="s">
        <v>322</v>
      </c>
    </row>
    <row r="35" spans="1:10" ht="15.75">
      <c r="A35" s="207">
        <v>16</v>
      </c>
      <c r="B35" s="526" t="s">
        <v>564</v>
      </c>
      <c r="C35" s="214"/>
      <c r="D35" s="524"/>
      <c r="E35" s="211"/>
      <c r="F35" s="536"/>
      <c r="G35" s="217" t="s">
        <v>323</v>
      </c>
      <c r="H35" s="539" t="s">
        <v>554</v>
      </c>
      <c r="I35" s="555" t="s">
        <v>566</v>
      </c>
      <c r="J35" s="551"/>
    </row>
    <row r="36" spans="1:10" ht="15.75">
      <c r="A36" s="201"/>
      <c r="B36" s="202"/>
      <c r="C36" s="202"/>
      <c r="D36" s="524"/>
      <c r="E36" s="215" t="s">
        <v>324</v>
      </c>
      <c r="F36" s="537" t="s">
        <v>551</v>
      </c>
      <c r="G36" s="211"/>
      <c r="H36" s="536"/>
      <c r="I36" s="545" t="s">
        <v>572</v>
      </c>
      <c r="J36" s="546" t="s">
        <v>325</v>
      </c>
    </row>
    <row r="37" spans="1:10" ht="15.75">
      <c r="A37" s="201"/>
      <c r="B37" s="202"/>
      <c r="C37" s="202"/>
      <c r="D37" s="524"/>
      <c r="E37" s="216"/>
      <c r="F37" s="538" t="s">
        <v>326</v>
      </c>
      <c r="G37" s="211"/>
      <c r="H37" s="537" t="s">
        <v>551</v>
      </c>
      <c r="I37" s="550"/>
      <c r="J37" s="551"/>
    </row>
    <row r="38" spans="1:10" ht="15.75">
      <c r="A38" s="201"/>
      <c r="B38" s="202"/>
      <c r="C38" s="202"/>
      <c r="D38" s="524"/>
      <c r="E38" s="217" t="s">
        <v>327</v>
      </c>
      <c r="F38" s="539" t="s">
        <v>557</v>
      </c>
      <c r="G38" s="218"/>
      <c r="H38" s="532" t="s">
        <v>567</v>
      </c>
      <c r="I38" s="549"/>
      <c r="J38" s="551"/>
    </row>
    <row r="39" spans="1:10" ht="15.75">
      <c r="A39" s="201"/>
      <c r="B39" s="202"/>
      <c r="C39" s="202"/>
      <c r="D39" s="524"/>
      <c r="E39" s="219"/>
      <c r="F39" s="536"/>
      <c r="G39" s="209"/>
      <c r="H39" s="535">
        <v>32</v>
      </c>
      <c r="I39" s="545" t="s">
        <v>548</v>
      </c>
      <c r="J39" s="546" t="s">
        <v>328</v>
      </c>
    </row>
    <row r="40" spans="1:10" ht="15.75">
      <c r="A40" s="201"/>
      <c r="B40" s="202"/>
      <c r="C40" s="202"/>
      <c r="D40" s="524"/>
      <c r="E40" s="215" t="s">
        <v>329</v>
      </c>
      <c r="F40" s="537" t="s">
        <v>562</v>
      </c>
      <c r="G40" s="211"/>
      <c r="H40" s="534"/>
      <c r="I40" s="547" t="s">
        <v>590</v>
      </c>
      <c r="J40" s="551"/>
    </row>
    <row r="41" spans="1:10" ht="15.75">
      <c r="A41" s="201"/>
      <c r="B41" s="202"/>
      <c r="C41" s="202"/>
      <c r="D41" s="524"/>
      <c r="E41" s="216"/>
      <c r="F41" s="538" t="s">
        <v>330</v>
      </c>
      <c r="G41" s="220"/>
      <c r="H41" s="539" t="s">
        <v>548</v>
      </c>
      <c r="I41" s="549"/>
      <c r="J41" s="551"/>
    </row>
    <row r="42" spans="1:10" ht="15.75">
      <c r="A42" s="201"/>
      <c r="B42" s="202"/>
      <c r="C42" s="202"/>
      <c r="D42" s="524"/>
      <c r="E42" s="217" t="s">
        <v>331</v>
      </c>
      <c r="F42" s="539" t="s">
        <v>548</v>
      </c>
      <c r="G42" s="214"/>
      <c r="H42" s="531" t="s">
        <v>571</v>
      </c>
      <c r="I42" s="545" t="s">
        <v>551</v>
      </c>
      <c r="J42" s="546" t="s">
        <v>332</v>
      </c>
    </row>
    <row r="43" spans="1:10" ht="15.75">
      <c r="A43" s="201"/>
      <c r="B43" s="202"/>
      <c r="C43" s="202"/>
      <c r="D43" s="524"/>
      <c r="E43" s="211"/>
      <c r="F43" s="536"/>
      <c r="G43" s="215" t="s">
        <v>333</v>
      </c>
      <c r="H43" s="537" t="s">
        <v>557</v>
      </c>
      <c r="I43" s="550"/>
      <c r="J43" s="548"/>
    </row>
    <row r="44" spans="1:10" ht="15.75">
      <c r="A44" s="201"/>
      <c r="B44" s="202"/>
      <c r="C44" s="221"/>
      <c r="D44" s="524"/>
      <c r="E44" s="211"/>
      <c r="F44" s="531"/>
      <c r="G44" s="216"/>
      <c r="H44" s="538" t="s">
        <v>334</v>
      </c>
      <c r="I44" s="545" t="s">
        <v>557</v>
      </c>
      <c r="J44" s="546" t="s">
        <v>335</v>
      </c>
    </row>
    <row r="45" spans="1:10" ht="15.75">
      <c r="A45" s="201"/>
      <c r="B45" s="202"/>
      <c r="C45" s="215" t="s">
        <v>336</v>
      </c>
      <c r="D45" s="521" t="s">
        <v>15</v>
      </c>
      <c r="E45" s="221"/>
      <c r="F45" s="536"/>
      <c r="G45" s="217" t="s">
        <v>337</v>
      </c>
      <c r="H45" s="539" t="s">
        <v>562</v>
      </c>
      <c r="I45" s="547" t="s">
        <v>568</v>
      </c>
      <c r="J45" s="548"/>
    </row>
    <row r="46" spans="1:10" ht="15.75">
      <c r="A46" s="201"/>
      <c r="B46" s="202"/>
      <c r="C46" s="205"/>
      <c r="D46" s="522">
        <v>17</v>
      </c>
      <c r="E46" s="211"/>
      <c r="F46" s="540" t="s">
        <v>552</v>
      </c>
      <c r="G46" s="209"/>
      <c r="H46" s="531"/>
      <c r="I46" s="545" t="s">
        <v>562</v>
      </c>
      <c r="J46" s="546" t="s">
        <v>338</v>
      </c>
    </row>
    <row r="47" spans="1:10" ht="15.75">
      <c r="A47" s="201"/>
      <c r="B47" s="202"/>
      <c r="C47" s="217" t="s">
        <v>339</v>
      </c>
      <c r="D47" s="526" t="s">
        <v>552</v>
      </c>
      <c r="E47" s="222"/>
      <c r="F47" s="541"/>
      <c r="G47" s="221"/>
      <c r="H47" s="536"/>
      <c r="I47" s="549"/>
      <c r="J47" s="548"/>
    </row>
    <row r="48" spans="1:10" ht="15.75">
      <c r="A48" s="201"/>
      <c r="B48" s="202"/>
      <c r="C48" s="201"/>
      <c r="D48" s="524"/>
      <c r="E48" s="209"/>
      <c r="F48" s="535">
        <v>21</v>
      </c>
      <c r="G48" s="211"/>
      <c r="H48" s="544" t="s">
        <v>552</v>
      </c>
      <c r="I48" s="549"/>
      <c r="J48" s="548"/>
    </row>
    <row r="49" spans="1:10" ht="15.75">
      <c r="A49" s="201"/>
      <c r="B49" s="202"/>
      <c r="C49" s="215" t="s">
        <v>340</v>
      </c>
      <c r="D49" s="525" t="s">
        <v>15</v>
      </c>
      <c r="E49" s="211"/>
      <c r="F49" s="534"/>
      <c r="G49" s="218"/>
      <c r="H49" s="532"/>
      <c r="I49" s="549"/>
      <c r="J49" s="548"/>
    </row>
    <row r="50" spans="1:10" ht="15.75">
      <c r="A50" s="201"/>
      <c r="B50" s="202"/>
      <c r="C50" s="205"/>
      <c r="D50" s="522">
        <v>18</v>
      </c>
      <c r="E50" s="223"/>
      <c r="F50" s="526" t="s">
        <v>15</v>
      </c>
      <c r="G50" s="211"/>
      <c r="H50" s="534"/>
      <c r="I50" s="549"/>
      <c r="J50" s="548"/>
    </row>
    <row r="51" spans="1:10" ht="15.75">
      <c r="A51" s="201"/>
      <c r="B51" s="202"/>
      <c r="C51" s="217" t="s">
        <v>341</v>
      </c>
      <c r="D51" s="526" t="s">
        <v>15</v>
      </c>
      <c r="E51" s="214"/>
      <c r="F51" s="531"/>
      <c r="G51" s="211"/>
      <c r="H51" s="534"/>
      <c r="I51" s="549"/>
      <c r="J51" s="548"/>
    </row>
    <row r="52" spans="1:10" ht="15.75">
      <c r="A52" s="201"/>
      <c r="B52" s="202"/>
      <c r="C52" s="201"/>
      <c r="D52" s="524"/>
      <c r="E52" s="211"/>
      <c r="F52" s="536"/>
      <c r="G52" s="209"/>
      <c r="H52" s="535">
        <v>23</v>
      </c>
      <c r="I52" s="545" t="s">
        <v>555</v>
      </c>
      <c r="J52" s="546" t="s">
        <v>342</v>
      </c>
    </row>
    <row r="53" spans="1:10" ht="15.75">
      <c r="A53" s="201"/>
      <c r="B53" s="202"/>
      <c r="C53" s="215" t="s">
        <v>343</v>
      </c>
      <c r="D53" s="525" t="s">
        <v>15</v>
      </c>
      <c r="E53" s="211"/>
      <c r="F53" s="536"/>
      <c r="G53" s="211"/>
      <c r="H53" s="534"/>
      <c r="I53" s="547" t="s">
        <v>589</v>
      </c>
      <c r="J53" s="551"/>
    </row>
    <row r="54" spans="1:10" ht="15.75">
      <c r="A54" s="201"/>
      <c r="B54" s="202"/>
      <c r="C54" s="205"/>
      <c r="D54" s="522">
        <v>19</v>
      </c>
      <c r="E54" s="211"/>
      <c r="F54" s="537" t="s">
        <v>555</v>
      </c>
      <c r="G54" s="211"/>
      <c r="H54" s="534"/>
      <c r="I54" s="549"/>
      <c r="J54" s="551"/>
    </row>
    <row r="55" spans="1:10" ht="15.75">
      <c r="A55" s="201"/>
      <c r="B55" s="202"/>
      <c r="C55" s="217" t="s">
        <v>344</v>
      </c>
      <c r="D55" s="526" t="s">
        <v>555</v>
      </c>
      <c r="E55" s="218"/>
      <c r="F55" s="532"/>
      <c r="G55" s="211"/>
      <c r="H55" s="534"/>
      <c r="I55" s="549"/>
      <c r="J55" s="551"/>
    </row>
    <row r="56" spans="1:10" ht="15.75">
      <c r="A56" s="201"/>
      <c r="B56" s="202"/>
      <c r="C56" s="201"/>
      <c r="D56" s="524"/>
      <c r="E56" s="209"/>
      <c r="F56" s="535">
        <v>22</v>
      </c>
      <c r="G56" s="220"/>
      <c r="H56" s="526" t="s">
        <v>555</v>
      </c>
      <c r="I56" s="549"/>
      <c r="J56" s="551"/>
    </row>
    <row r="57" spans="1:10" ht="15.75">
      <c r="A57" s="201"/>
      <c r="B57" s="202"/>
      <c r="C57" s="215" t="s">
        <v>345</v>
      </c>
      <c r="D57" s="525" t="s">
        <v>549</v>
      </c>
      <c r="E57" s="211"/>
      <c r="F57" s="534"/>
      <c r="G57" s="214"/>
      <c r="H57" s="531" t="s">
        <v>592</v>
      </c>
      <c r="I57" s="545" t="s">
        <v>552</v>
      </c>
      <c r="J57" s="546" t="s">
        <v>346</v>
      </c>
    </row>
    <row r="58" spans="1:10" ht="15.75">
      <c r="A58" s="201"/>
      <c r="B58" s="202"/>
      <c r="C58" s="205"/>
      <c r="D58" s="522">
        <v>20</v>
      </c>
      <c r="E58" s="220"/>
      <c r="F58" s="542" t="s">
        <v>549</v>
      </c>
      <c r="G58" s="211"/>
      <c r="H58" s="536"/>
      <c r="I58" s="550"/>
      <c r="J58" s="551"/>
    </row>
    <row r="59" spans="1:10" ht="15.75">
      <c r="A59" s="201"/>
      <c r="B59" s="202"/>
      <c r="C59" s="217" t="s">
        <v>347</v>
      </c>
      <c r="D59" s="523" t="s">
        <v>15</v>
      </c>
      <c r="E59" s="214"/>
      <c r="F59" s="536"/>
      <c r="G59" s="211"/>
      <c r="H59" s="536"/>
      <c r="I59" s="549"/>
      <c r="J59" s="551"/>
    </row>
    <row r="60" spans="1:10" ht="15.75">
      <c r="A60" s="201"/>
      <c r="B60" s="202"/>
      <c r="C60" s="206"/>
      <c r="D60" s="524"/>
      <c r="E60" s="211"/>
      <c r="F60" s="536"/>
      <c r="G60" s="215" t="s">
        <v>348</v>
      </c>
      <c r="H60" s="540" t="s">
        <v>15</v>
      </c>
      <c r="I60" s="549"/>
      <c r="J60" s="548"/>
    </row>
    <row r="61" spans="1:10" ht="15.75">
      <c r="A61" s="201"/>
      <c r="B61" s="202"/>
      <c r="C61" s="206"/>
      <c r="D61" s="524"/>
      <c r="E61" s="211"/>
      <c r="F61" s="536"/>
      <c r="G61" s="216"/>
      <c r="H61" s="538" t="s">
        <v>349</v>
      </c>
      <c r="I61" s="552" t="s">
        <v>549</v>
      </c>
      <c r="J61" s="546" t="s">
        <v>350</v>
      </c>
    </row>
    <row r="62" spans="1:10" ht="15.75">
      <c r="A62" s="201"/>
      <c r="B62" s="202"/>
      <c r="C62" s="206"/>
      <c r="D62" s="524"/>
      <c r="E62" s="211"/>
      <c r="F62" s="536"/>
      <c r="G62" s="217" t="s">
        <v>351</v>
      </c>
      <c r="H62" s="542" t="s">
        <v>549</v>
      </c>
      <c r="I62" s="547"/>
      <c r="J62" s="551"/>
    </row>
    <row r="63" spans="1:10" ht="15.75">
      <c r="A63" s="201"/>
      <c r="B63" s="202"/>
      <c r="C63" s="206"/>
      <c r="D63" s="524"/>
      <c r="E63" s="215" t="s">
        <v>352</v>
      </c>
      <c r="F63" s="527" t="s">
        <v>15</v>
      </c>
      <c r="G63" s="211"/>
      <c r="H63" s="536"/>
      <c r="I63" s="553" t="s">
        <v>15</v>
      </c>
      <c r="J63" s="546" t="s">
        <v>353</v>
      </c>
    </row>
    <row r="64" spans="1:10" ht="15.75">
      <c r="A64" s="201"/>
      <c r="B64" s="202"/>
      <c r="C64" s="206"/>
      <c r="D64" s="524"/>
      <c r="E64" s="216"/>
      <c r="F64" s="538">
        <v>25</v>
      </c>
      <c r="G64" s="211"/>
      <c r="H64" s="545" t="s">
        <v>15</v>
      </c>
      <c r="I64" s="550"/>
      <c r="J64" s="551"/>
    </row>
    <row r="65" spans="1:10" ht="15.75">
      <c r="A65" s="201"/>
      <c r="B65" s="202"/>
      <c r="C65" s="206"/>
      <c r="D65" s="524"/>
      <c r="E65" s="217" t="s">
        <v>354</v>
      </c>
      <c r="F65" s="526" t="s">
        <v>15</v>
      </c>
      <c r="G65" s="218"/>
      <c r="H65" s="541"/>
      <c r="I65" s="549"/>
      <c r="J65" s="551"/>
    </row>
    <row r="66" spans="1:10" ht="15.75">
      <c r="A66" s="201"/>
      <c r="B66" s="202"/>
      <c r="C66" s="206"/>
      <c r="D66" s="524"/>
      <c r="E66" s="219"/>
      <c r="F66" s="536"/>
      <c r="G66" s="209"/>
      <c r="H66" s="535">
        <v>27</v>
      </c>
      <c r="I66" s="545" t="s">
        <v>15</v>
      </c>
      <c r="J66" s="546" t="s">
        <v>355</v>
      </c>
    </row>
    <row r="67" spans="1:10" ht="15.75">
      <c r="A67" s="201"/>
      <c r="B67" s="202"/>
      <c r="C67" s="206"/>
      <c r="D67" s="524"/>
      <c r="E67" s="215" t="s">
        <v>356</v>
      </c>
      <c r="F67" s="525" t="s">
        <v>15</v>
      </c>
      <c r="G67" s="211"/>
      <c r="H67" s="534"/>
      <c r="I67" s="547"/>
      <c r="J67" s="551"/>
    </row>
    <row r="68" spans="1:10" ht="15.75">
      <c r="A68" s="201"/>
      <c r="B68" s="202"/>
      <c r="C68" s="206"/>
      <c r="D68" s="524"/>
      <c r="E68" s="216"/>
      <c r="F68" s="538">
        <v>26</v>
      </c>
      <c r="G68" s="220"/>
      <c r="H68" s="523" t="s">
        <v>15</v>
      </c>
      <c r="I68" s="549"/>
      <c r="J68" s="551"/>
    </row>
    <row r="69" spans="1:10" ht="15.75">
      <c r="A69" s="201"/>
      <c r="B69" s="202"/>
      <c r="C69" s="206"/>
      <c r="D69" s="524"/>
      <c r="E69" s="217" t="s">
        <v>357</v>
      </c>
      <c r="F69" s="539" t="s">
        <v>15</v>
      </c>
      <c r="G69" s="209"/>
      <c r="H69" s="531"/>
      <c r="I69" s="545" t="s">
        <v>15</v>
      </c>
      <c r="J69" s="546" t="s">
        <v>358</v>
      </c>
    </row>
    <row r="70" spans="1:10" ht="15.75">
      <c r="A70" s="201"/>
      <c r="B70" s="202"/>
      <c r="C70" s="206"/>
      <c r="D70" s="202"/>
      <c r="E70" s="211"/>
      <c r="F70" s="536"/>
      <c r="G70" s="215" t="s">
        <v>359</v>
      </c>
      <c r="H70" s="525" t="s">
        <v>15</v>
      </c>
      <c r="I70" s="550"/>
      <c r="J70" s="548"/>
    </row>
    <row r="71" spans="1:10" ht="15.75">
      <c r="A71" s="201"/>
      <c r="B71" s="202"/>
      <c r="C71" s="206"/>
      <c r="D71" s="202"/>
      <c r="E71" s="211"/>
      <c r="F71" s="536"/>
      <c r="G71" s="205"/>
      <c r="H71" s="522">
        <v>28</v>
      </c>
      <c r="I71" s="553" t="s">
        <v>15</v>
      </c>
      <c r="J71" s="546" t="s">
        <v>360</v>
      </c>
    </row>
    <row r="72" spans="1:10" ht="15.75">
      <c r="A72" s="201"/>
      <c r="B72" s="202"/>
      <c r="C72" s="206"/>
      <c r="D72" s="202"/>
      <c r="E72" s="211"/>
      <c r="F72" s="536"/>
      <c r="G72" s="217" t="s">
        <v>361</v>
      </c>
      <c r="H72" s="526" t="s">
        <v>15</v>
      </c>
      <c r="I72" s="550"/>
      <c r="J72" s="551"/>
    </row>
    <row r="73" spans="1:10" ht="15.75">
      <c r="A73" s="201"/>
      <c r="B73" s="224"/>
      <c r="C73" s="225"/>
      <c r="D73" s="225"/>
      <c r="E73" s="225"/>
      <c r="F73" s="543"/>
      <c r="G73" s="202"/>
      <c r="H73" s="524"/>
      <c r="I73" s="553" t="s">
        <v>15</v>
      </c>
      <c r="J73" s="546" t="s">
        <v>362</v>
      </c>
    </row>
    <row r="74" spans="1:10" ht="15.75">
      <c r="A74" s="226"/>
      <c r="B74" s="227"/>
      <c r="C74" s="227"/>
      <c r="D74" s="227"/>
      <c r="E74" s="228"/>
      <c r="F74" s="228"/>
      <c r="G74" s="228"/>
      <c r="H74" s="228"/>
      <c r="I74" s="550"/>
      <c r="J74" s="554"/>
    </row>
    <row r="75" spans="1:10" ht="15.75">
      <c r="A75" s="229"/>
      <c r="B75" s="556" t="s">
        <v>593</v>
      </c>
      <c r="C75" s="556"/>
      <c r="D75" s="557"/>
      <c r="E75" s="557"/>
      <c r="F75" s="557"/>
      <c r="G75" s="557"/>
      <c r="H75" s="556" t="s">
        <v>54</v>
      </c>
      <c r="I75" s="230"/>
      <c r="J75" s="231"/>
    </row>
    <row r="76" spans="1:8" ht="15.75">
      <c r="A76" s="232"/>
      <c r="B76" s="556" t="s">
        <v>594</v>
      </c>
      <c r="C76" s="558"/>
      <c r="D76" s="558"/>
      <c r="E76" s="558"/>
      <c r="F76" s="558"/>
      <c r="G76" s="558"/>
      <c r="H76" s="556" t="s">
        <v>55</v>
      </c>
    </row>
    <row r="77" ht="12.75">
      <c r="A77" s="232"/>
    </row>
    <row r="78" ht="12.75">
      <c r="J78" s="232"/>
    </row>
  </sheetData>
  <sheetProtection/>
  <mergeCells count="3">
    <mergeCell ref="A1:J1"/>
    <mergeCell ref="A2:J2"/>
    <mergeCell ref="D3:H3"/>
  </mergeCells>
  <printOptions/>
  <pageMargins left="0.7" right="0.7" top="0.75" bottom="0.75" header="0.3" footer="0.3"/>
  <pageSetup horizontalDpi="600" verticalDpi="600" orientation="portrait" paperSize="9" scale="6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V125"/>
  <sheetViews>
    <sheetView view="pageBreakPreview" zoomScale="95" zoomScaleSheetLayoutView="95" zoomScalePageLayoutView="0" workbookViewId="0" topLeftCell="B80">
      <selection activeCell="G98" sqref="G98"/>
    </sheetView>
  </sheetViews>
  <sheetFormatPr defaultColWidth="9.33203125" defaultRowHeight="12.75" outlineLevelCol="1"/>
  <cols>
    <col min="1" max="1" width="5.83203125" style="3" hidden="1" customWidth="1" outlineLevel="1"/>
    <col min="2" max="2" width="7.33203125" style="2" customWidth="1" collapsed="1"/>
    <col min="3" max="3" width="41" style="71" customWidth="1"/>
    <col min="4" max="4" width="50" style="5" customWidth="1"/>
  </cols>
  <sheetData>
    <row r="1" spans="1:5" ht="23.25">
      <c r="A1" s="271"/>
      <c r="B1" s="709" t="s">
        <v>133</v>
      </c>
      <c r="C1" s="709"/>
      <c r="D1" s="709"/>
      <c r="E1" s="225"/>
    </row>
    <row r="2" spans="1:4" ht="24" thickBot="1">
      <c r="A2" s="710" t="s">
        <v>582</v>
      </c>
      <c r="B2" s="710"/>
      <c r="C2" s="710"/>
      <c r="D2" s="710"/>
    </row>
    <row r="3" spans="1:4" ht="15.75">
      <c r="A3" s="603" t="s">
        <v>71</v>
      </c>
      <c r="B3" s="603"/>
      <c r="C3" s="603"/>
      <c r="D3" s="84" t="s">
        <v>52</v>
      </c>
    </row>
    <row r="4" spans="1:4" ht="22.5">
      <c r="A4"/>
      <c r="B4" s="730" t="s">
        <v>661</v>
      </c>
      <c r="C4" s="730"/>
      <c r="D4" s="730"/>
    </row>
    <row r="5" spans="1:4" ht="22.5">
      <c r="A5" s="58"/>
      <c r="B5" s="726" t="s">
        <v>659</v>
      </c>
      <c r="C5" s="726"/>
      <c r="D5" s="726"/>
    </row>
    <row r="6" spans="1:4" ht="21" thickBot="1">
      <c r="A6" s="58"/>
      <c r="B6" s="59"/>
      <c r="C6" s="368"/>
      <c r="D6" s="368"/>
    </row>
    <row r="7" spans="2:4" ht="17.25" thickBot="1" thickTop="1">
      <c r="B7" s="65" t="s">
        <v>0</v>
      </c>
      <c r="C7" s="72" t="s">
        <v>5</v>
      </c>
      <c r="D7" s="65" t="s">
        <v>11</v>
      </c>
    </row>
    <row r="8" spans="1:4" ht="17.25" thickBot="1" thickTop="1">
      <c r="A8" s="298"/>
      <c r="B8" s="727" t="s">
        <v>134</v>
      </c>
      <c r="C8" s="727"/>
      <c r="D8" s="728"/>
    </row>
    <row r="9" spans="1:4" ht="15.75">
      <c r="A9" s="289">
        <v>13</v>
      </c>
      <c r="B9" s="288" t="s">
        <v>1</v>
      </c>
      <c r="C9" s="286" t="str">
        <f>IF(A9="","",VLOOKUP(A9,'списки участников'!A:I,3,FALSE))</f>
        <v>Мамонов Михаил</v>
      </c>
      <c r="D9" s="285" t="s">
        <v>64</v>
      </c>
    </row>
    <row r="10" spans="1:4" ht="15.75">
      <c r="A10" s="290">
        <v>12</v>
      </c>
      <c r="B10" s="288" t="s">
        <v>3</v>
      </c>
      <c r="C10" s="286" t="str">
        <f>IF(A10="","",VLOOKUP(A10,'списки участников'!A:I,3,FALSE))</f>
        <v>Стулов Никита</v>
      </c>
      <c r="D10" s="285" t="s">
        <v>64</v>
      </c>
    </row>
    <row r="11" spans="1:4" ht="15.75">
      <c r="A11" s="8"/>
      <c r="B11" s="747" t="s">
        <v>636</v>
      </c>
      <c r="C11" s="747"/>
      <c r="D11" s="748"/>
    </row>
    <row r="12" spans="1:4" ht="15.75">
      <c r="A12" s="290"/>
      <c r="B12" s="280"/>
      <c r="C12" s="280"/>
      <c r="D12" s="282"/>
    </row>
    <row r="13" spans="1:4" ht="15.75">
      <c r="A13" s="290"/>
      <c r="B13" s="749" t="s">
        <v>81</v>
      </c>
      <c r="C13" s="749"/>
      <c r="D13" s="750"/>
    </row>
    <row r="14" spans="1:4" ht="15.75">
      <c r="A14" s="8">
        <v>11</v>
      </c>
      <c r="B14" s="288" t="s">
        <v>1</v>
      </c>
      <c r="C14" s="286" t="str">
        <f>IF(A14="","",VLOOKUP(A14,'списки участников'!A:I,3,FALSE))</f>
        <v>Шарапов Роман</v>
      </c>
      <c r="D14" s="285" t="s">
        <v>82</v>
      </c>
    </row>
    <row r="15" spans="1:4" ht="15.75">
      <c r="A15" s="8">
        <v>131</v>
      </c>
      <c r="B15" s="291" t="s">
        <v>3</v>
      </c>
      <c r="C15" s="287" t="str">
        <f>IF(A15="","",VLOOKUP(A15,'списки участников'!A:I,3,FALSE))</f>
        <v>Зорина Анастасия</v>
      </c>
      <c r="D15" s="10" t="s">
        <v>80</v>
      </c>
    </row>
    <row r="16" spans="1:4" ht="15.75" customHeight="1">
      <c r="A16" s="8"/>
      <c r="B16" s="734" t="s">
        <v>645</v>
      </c>
      <c r="C16" s="734"/>
      <c r="D16" s="735"/>
    </row>
    <row r="17" spans="1:4" ht="15.75" customHeight="1">
      <c r="A17" s="8"/>
      <c r="B17" s="278"/>
      <c r="C17" s="278"/>
      <c r="D17" s="279"/>
    </row>
    <row r="18" spans="1:4" ht="15.75" customHeight="1">
      <c r="A18" s="8"/>
      <c r="B18" s="751" t="s">
        <v>131</v>
      </c>
      <c r="C18" s="751"/>
      <c r="D18" s="752"/>
    </row>
    <row r="19" spans="1:4" ht="15.75">
      <c r="A19" s="8">
        <v>21</v>
      </c>
      <c r="B19" s="291" t="s">
        <v>1</v>
      </c>
      <c r="C19" s="286" t="str">
        <f>IF(A19="","",VLOOKUP(A19,'списки участников'!A:I,3,FALSE))</f>
        <v>Саунин Алексей</v>
      </c>
      <c r="D19" s="10" t="s">
        <v>62</v>
      </c>
    </row>
    <row r="20" spans="1:4" ht="15.75">
      <c r="A20" s="8">
        <v>32</v>
      </c>
      <c r="B20" s="288" t="s">
        <v>3</v>
      </c>
      <c r="C20" s="286" t="str">
        <f>IF(A20="","",VLOOKUP(A20,'списки участников'!A:I,3,FALSE))</f>
        <v>Яковлев Артем</v>
      </c>
      <c r="D20" s="10" t="s">
        <v>49</v>
      </c>
    </row>
    <row r="21" spans="1:4" ht="15.75">
      <c r="A21" s="8">
        <v>34</v>
      </c>
      <c r="B21" s="291" t="s">
        <v>6</v>
      </c>
      <c r="C21" s="296" t="str">
        <f>IF(A21="","",VLOOKUP(A21,'списки участников'!A:I,3,FALSE))</f>
        <v>Беспалов Константин</v>
      </c>
      <c r="D21" s="10" t="s">
        <v>62</v>
      </c>
    </row>
    <row r="22" spans="1:4" ht="15.75">
      <c r="A22" s="8">
        <v>3</v>
      </c>
      <c r="B22" s="291" t="s">
        <v>2</v>
      </c>
      <c r="C22" s="296" t="str">
        <f>IF(A22="","",VLOOKUP(A22,'списки участников'!A:I,3,FALSE))</f>
        <v>Пруцких Борис</v>
      </c>
      <c r="D22" s="10" t="s">
        <v>62</v>
      </c>
    </row>
    <row r="23" spans="1:4" ht="15.75" customHeight="1">
      <c r="A23" s="8"/>
      <c r="B23" s="734" t="s">
        <v>637</v>
      </c>
      <c r="C23" s="734"/>
      <c r="D23" s="735"/>
    </row>
    <row r="24" spans="1:4" ht="15.75">
      <c r="A24" s="8"/>
      <c r="B24" s="292"/>
      <c r="C24" s="268"/>
      <c r="D24" s="10"/>
    </row>
    <row r="25" spans="1:4" ht="15.75" customHeight="1">
      <c r="A25" s="8"/>
      <c r="B25" s="751" t="s">
        <v>129</v>
      </c>
      <c r="C25" s="751"/>
      <c r="D25" s="752"/>
    </row>
    <row r="26" spans="1:6" ht="15.75">
      <c r="A26" s="8">
        <v>25</v>
      </c>
      <c r="B26" s="291" t="s">
        <v>1</v>
      </c>
      <c r="C26" s="296" t="str">
        <f>IF(A26="","",VLOOKUP(A26,'списки участников'!A:I,3,FALSE))</f>
        <v>Котов Андрей</v>
      </c>
      <c r="D26" s="10" t="s">
        <v>90</v>
      </c>
      <c r="F26" s="367"/>
    </row>
    <row r="27" spans="1:6" ht="15.75">
      <c r="A27" s="8">
        <v>28</v>
      </c>
      <c r="B27" s="291" t="s">
        <v>3</v>
      </c>
      <c r="C27" s="296" t="str">
        <f>IF(A27="","",VLOOKUP(A27,'списки участников'!A:I,3,FALSE))</f>
        <v>Ипполитов Владимир</v>
      </c>
      <c r="D27" s="10" t="s">
        <v>92</v>
      </c>
      <c r="F27" s="367"/>
    </row>
    <row r="28" spans="1:4" ht="15.75" customHeight="1">
      <c r="A28" s="8"/>
      <c r="B28" s="734" t="s">
        <v>634</v>
      </c>
      <c r="C28" s="734"/>
      <c r="D28" s="735"/>
    </row>
    <row r="29" spans="1:4" ht="15.75">
      <c r="A29" s="8"/>
      <c r="B29" s="292"/>
      <c r="C29" s="268"/>
      <c r="D29" s="10"/>
    </row>
    <row r="30" spans="1:7" ht="15.75">
      <c r="A30" s="8"/>
      <c r="B30" s="753" t="s">
        <v>136</v>
      </c>
      <c r="C30" s="753"/>
      <c r="D30" s="754"/>
      <c r="G30" s="367"/>
    </row>
    <row r="31" spans="1:7" ht="15.75">
      <c r="A31" s="8">
        <v>4</v>
      </c>
      <c r="B31" s="291" t="s">
        <v>1</v>
      </c>
      <c r="C31" s="296" t="str">
        <f>IF(A31="","",VLOOKUP(A31,'списки участников'!A:I,3,FALSE))</f>
        <v>Жеребцов Алексей</v>
      </c>
      <c r="D31" s="10" t="s">
        <v>113</v>
      </c>
      <c r="G31" s="367"/>
    </row>
    <row r="32" spans="1:4" ht="15.75">
      <c r="A32" s="8">
        <v>22</v>
      </c>
      <c r="B32" s="294" t="s">
        <v>3</v>
      </c>
      <c r="C32" s="373" t="str">
        <f>IF(A32="","",VLOOKUP(A32,'списки участников'!A:I,3,FALSE))</f>
        <v>Альтеков Арман</v>
      </c>
      <c r="D32" s="374" t="s">
        <v>111</v>
      </c>
    </row>
    <row r="33" spans="1:4" ht="15.75" customHeight="1" thickBot="1">
      <c r="A33" s="8"/>
      <c r="B33" s="738" t="s">
        <v>638</v>
      </c>
      <c r="C33" s="738"/>
      <c r="D33" s="739"/>
    </row>
    <row r="34" spans="1:4" ht="15.75" customHeight="1" thickTop="1">
      <c r="A34" s="27"/>
      <c r="B34" s="283"/>
      <c r="C34" s="283"/>
      <c r="D34" s="283"/>
    </row>
    <row r="35" spans="3:4" ht="15.75">
      <c r="C35" s="177" t="s">
        <v>586</v>
      </c>
      <c r="D35" s="30" t="s">
        <v>54</v>
      </c>
    </row>
    <row r="36" spans="3:4" ht="15.75">
      <c r="C36" s="177"/>
      <c r="D36" s="30"/>
    </row>
    <row r="37" spans="3:4" ht="15.75">
      <c r="C37" s="177" t="s">
        <v>587</v>
      </c>
      <c r="D37" s="30" t="s">
        <v>55</v>
      </c>
    </row>
    <row r="38" spans="1:256" ht="23.25">
      <c r="A38" s="271"/>
      <c r="B38" s="709" t="s">
        <v>133</v>
      </c>
      <c r="C38" s="709"/>
      <c r="D38" s="709"/>
      <c r="E38" s="271"/>
      <c r="F38" s="709"/>
      <c r="G38" s="709"/>
      <c r="H38" s="709"/>
      <c r="I38" s="271"/>
      <c r="J38" s="709"/>
      <c r="K38" s="709"/>
      <c r="L38" s="709"/>
      <c r="M38" s="271"/>
      <c r="N38" s="709"/>
      <c r="O38" s="709"/>
      <c r="P38" s="709"/>
      <c r="Q38" s="271"/>
      <c r="R38" s="709"/>
      <c r="S38" s="709"/>
      <c r="T38" s="709"/>
      <c r="U38" s="271"/>
      <c r="V38" s="709" t="s">
        <v>133</v>
      </c>
      <c r="W38" s="709"/>
      <c r="X38" s="709"/>
      <c r="Y38" s="271"/>
      <c r="Z38" s="709" t="s">
        <v>133</v>
      </c>
      <c r="AA38" s="709"/>
      <c r="AB38" s="709"/>
      <c r="AC38" s="271"/>
      <c r="AD38" s="709" t="s">
        <v>133</v>
      </c>
      <c r="AE38" s="709"/>
      <c r="AF38" s="709"/>
      <c r="AG38" s="271"/>
      <c r="AH38" s="709" t="s">
        <v>133</v>
      </c>
      <c r="AI38" s="709"/>
      <c r="AJ38" s="709"/>
      <c r="AK38" s="271"/>
      <c r="AL38" s="709" t="s">
        <v>133</v>
      </c>
      <c r="AM38" s="709"/>
      <c r="AN38" s="709"/>
      <c r="AO38" s="271"/>
      <c r="AP38" s="709" t="s">
        <v>133</v>
      </c>
      <c r="AQ38" s="709"/>
      <c r="AR38" s="709"/>
      <c r="AS38" s="271"/>
      <c r="AT38" s="709" t="s">
        <v>133</v>
      </c>
      <c r="AU38" s="709"/>
      <c r="AV38" s="709"/>
      <c r="AW38" s="271"/>
      <c r="AX38" s="709" t="s">
        <v>133</v>
      </c>
      <c r="AY38" s="709"/>
      <c r="AZ38" s="709"/>
      <c r="BA38" s="271"/>
      <c r="BB38" s="709" t="s">
        <v>133</v>
      </c>
      <c r="BC38" s="709"/>
      <c r="BD38" s="709"/>
      <c r="BE38" s="271"/>
      <c r="BF38" s="709" t="s">
        <v>133</v>
      </c>
      <c r="BG38" s="709"/>
      <c r="BH38" s="709"/>
      <c r="BI38" s="271"/>
      <c r="BJ38" s="709" t="s">
        <v>133</v>
      </c>
      <c r="BK38" s="709"/>
      <c r="BL38" s="709"/>
      <c r="BM38" s="271"/>
      <c r="BN38" s="709" t="s">
        <v>133</v>
      </c>
      <c r="BO38" s="709"/>
      <c r="BP38" s="709"/>
      <c r="BQ38" s="271"/>
      <c r="BR38" s="709" t="s">
        <v>133</v>
      </c>
      <c r="BS38" s="709"/>
      <c r="BT38" s="709"/>
      <c r="BU38" s="271"/>
      <c r="BV38" s="709" t="s">
        <v>133</v>
      </c>
      <c r="BW38" s="709"/>
      <c r="BX38" s="709"/>
      <c r="BY38" s="271"/>
      <c r="BZ38" s="709" t="s">
        <v>133</v>
      </c>
      <c r="CA38" s="709"/>
      <c r="CB38" s="709"/>
      <c r="CC38" s="271"/>
      <c r="CD38" s="709" t="s">
        <v>133</v>
      </c>
      <c r="CE38" s="709"/>
      <c r="CF38" s="709"/>
      <c r="CG38" s="271"/>
      <c r="CH38" s="709" t="s">
        <v>133</v>
      </c>
      <c r="CI38" s="709"/>
      <c r="CJ38" s="709"/>
      <c r="CK38" s="271"/>
      <c r="CL38" s="709" t="s">
        <v>133</v>
      </c>
      <c r="CM38" s="709"/>
      <c r="CN38" s="709"/>
      <c r="CO38" s="271"/>
      <c r="CP38" s="709" t="s">
        <v>133</v>
      </c>
      <c r="CQ38" s="709"/>
      <c r="CR38" s="709"/>
      <c r="CS38" s="271"/>
      <c r="CT38" s="709" t="s">
        <v>133</v>
      </c>
      <c r="CU38" s="709"/>
      <c r="CV38" s="709"/>
      <c r="CW38" s="271"/>
      <c r="CX38" s="709" t="s">
        <v>133</v>
      </c>
      <c r="CY38" s="709"/>
      <c r="CZ38" s="709"/>
      <c r="DA38" s="271"/>
      <c r="DB38" s="709" t="s">
        <v>133</v>
      </c>
      <c r="DC38" s="709"/>
      <c r="DD38" s="709"/>
      <c r="DE38" s="271"/>
      <c r="DF38" s="709" t="s">
        <v>133</v>
      </c>
      <c r="DG38" s="709"/>
      <c r="DH38" s="709"/>
      <c r="DI38" s="271"/>
      <c r="DJ38" s="709" t="s">
        <v>133</v>
      </c>
      <c r="DK38" s="709"/>
      <c r="DL38" s="709"/>
      <c r="DM38" s="271"/>
      <c r="DN38" s="709" t="s">
        <v>133</v>
      </c>
      <c r="DO38" s="709"/>
      <c r="DP38" s="709"/>
      <c r="DQ38" s="271"/>
      <c r="DR38" s="709" t="s">
        <v>133</v>
      </c>
      <c r="DS38" s="709"/>
      <c r="DT38" s="709"/>
      <c r="DU38" s="271"/>
      <c r="DV38" s="709" t="s">
        <v>133</v>
      </c>
      <c r="DW38" s="709"/>
      <c r="DX38" s="709"/>
      <c r="DY38" s="271"/>
      <c r="DZ38" s="709" t="s">
        <v>133</v>
      </c>
      <c r="EA38" s="709"/>
      <c r="EB38" s="709"/>
      <c r="EC38" s="271"/>
      <c r="ED38" s="709" t="s">
        <v>133</v>
      </c>
      <c r="EE38" s="709"/>
      <c r="EF38" s="709"/>
      <c r="EG38" s="271"/>
      <c r="EH38" s="709" t="s">
        <v>133</v>
      </c>
      <c r="EI38" s="709"/>
      <c r="EJ38" s="709"/>
      <c r="EK38" s="271"/>
      <c r="EL38" s="709" t="s">
        <v>133</v>
      </c>
      <c r="EM38" s="709"/>
      <c r="EN38" s="709"/>
      <c r="EO38" s="271"/>
      <c r="EP38" s="709" t="s">
        <v>133</v>
      </c>
      <c r="EQ38" s="709"/>
      <c r="ER38" s="709"/>
      <c r="ES38" s="271"/>
      <c r="ET38" s="709" t="s">
        <v>133</v>
      </c>
      <c r="EU38" s="709"/>
      <c r="EV38" s="709"/>
      <c r="EW38" s="271"/>
      <c r="EX38" s="709" t="s">
        <v>133</v>
      </c>
      <c r="EY38" s="709"/>
      <c r="EZ38" s="709"/>
      <c r="FA38" s="271"/>
      <c r="FB38" s="709" t="s">
        <v>133</v>
      </c>
      <c r="FC38" s="709"/>
      <c r="FD38" s="709"/>
      <c r="FE38" s="271"/>
      <c r="FF38" s="709" t="s">
        <v>133</v>
      </c>
      <c r="FG38" s="709"/>
      <c r="FH38" s="709"/>
      <c r="FI38" s="271"/>
      <c r="FJ38" s="709" t="s">
        <v>133</v>
      </c>
      <c r="FK38" s="709"/>
      <c r="FL38" s="709"/>
      <c r="FM38" s="271"/>
      <c r="FN38" s="709" t="s">
        <v>133</v>
      </c>
      <c r="FO38" s="709"/>
      <c r="FP38" s="709"/>
      <c r="FQ38" s="271"/>
      <c r="FR38" s="709" t="s">
        <v>133</v>
      </c>
      <c r="FS38" s="709"/>
      <c r="FT38" s="709"/>
      <c r="FU38" s="271"/>
      <c r="FV38" s="709" t="s">
        <v>133</v>
      </c>
      <c r="FW38" s="709"/>
      <c r="FX38" s="709"/>
      <c r="FY38" s="271"/>
      <c r="FZ38" s="709" t="s">
        <v>133</v>
      </c>
      <c r="GA38" s="709"/>
      <c r="GB38" s="709"/>
      <c r="GC38" s="271"/>
      <c r="GD38" s="709" t="s">
        <v>133</v>
      </c>
      <c r="GE38" s="709"/>
      <c r="GF38" s="709"/>
      <c r="GG38" s="271"/>
      <c r="GH38" s="709" t="s">
        <v>133</v>
      </c>
      <c r="GI38" s="709"/>
      <c r="GJ38" s="709"/>
      <c r="GK38" s="271"/>
      <c r="GL38" s="709" t="s">
        <v>133</v>
      </c>
      <c r="GM38" s="709"/>
      <c r="GN38" s="709"/>
      <c r="GO38" s="271"/>
      <c r="GP38" s="709" t="s">
        <v>133</v>
      </c>
      <c r="GQ38" s="709"/>
      <c r="GR38" s="709"/>
      <c r="GS38" s="271"/>
      <c r="GT38" s="709" t="s">
        <v>133</v>
      </c>
      <c r="GU38" s="709"/>
      <c r="GV38" s="709"/>
      <c r="GW38" s="271"/>
      <c r="GX38" s="709" t="s">
        <v>133</v>
      </c>
      <c r="GY38" s="709"/>
      <c r="GZ38" s="709"/>
      <c r="HA38" s="271"/>
      <c r="HB38" s="709" t="s">
        <v>133</v>
      </c>
      <c r="HC38" s="709"/>
      <c r="HD38" s="709"/>
      <c r="HE38" s="271"/>
      <c r="HF38" s="709" t="s">
        <v>133</v>
      </c>
      <c r="HG38" s="709"/>
      <c r="HH38" s="709"/>
      <c r="HI38" s="271"/>
      <c r="HJ38" s="709" t="s">
        <v>133</v>
      </c>
      <c r="HK38" s="709"/>
      <c r="HL38" s="709"/>
      <c r="HM38" s="271"/>
      <c r="HN38" s="709" t="s">
        <v>133</v>
      </c>
      <c r="HO38" s="709"/>
      <c r="HP38" s="709"/>
      <c r="HQ38" s="271"/>
      <c r="HR38" s="709" t="s">
        <v>133</v>
      </c>
      <c r="HS38" s="709"/>
      <c r="HT38" s="709"/>
      <c r="HU38" s="271"/>
      <c r="HV38" s="709" t="s">
        <v>133</v>
      </c>
      <c r="HW38" s="709"/>
      <c r="HX38" s="709"/>
      <c r="HY38" s="271"/>
      <c r="HZ38" s="709" t="s">
        <v>133</v>
      </c>
      <c r="IA38" s="709"/>
      <c r="IB38" s="709"/>
      <c r="IC38" s="271"/>
      <c r="ID38" s="709" t="s">
        <v>133</v>
      </c>
      <c r="IE38" s="709"/>
      <c r="IF38" s="709"/>
      <c r="IG38" s="271"/>
      <c r="IH38" s="709" t="s">
        <v>133</v>
      </c>
      <c r="II38" s="709"/>
      <c r="IJ38" s="709"/>
      <c r="IK38" s="271"/>
      <c r="IL38" s="709" t="s">
        <v>133</v>
      </c>
      <c r="IM38" s="709"/>
      <c r="IN38" s="709"/>
      <c r="IO38" s="271"/>
      <c r="IP38" s="709" t="s">
        <v>133</v>
      </c>
      <c r="IQ38" s="709"/>
      <c r="IR38" s="709"/>
      <c r="IS38" s="271"/>
      <c r="IT38" s="709" t="s">
        <v>133</v>
      </c>
      <c r="IU38" s="709"/>
      <c r="IV38" s="709"/>
    </row>
    <row r="39" spans="1:256" ht="24" thickBot="1">
      <c r="A39" s="710" t="s">
        <v>582</v>
      </c>
      <c r="B39" s="710"/>
      <c r="C39" s="710"/>
      <c r="D39" s="710"/>
      <c r="E39" s="729"/>
      <c r="F39" s="729"/>
      <c r="G39" s="729"/>
      <c r="H39" s="729"/>
      <c r="I39" s="729"/>
      <c r="J39" s="729"/>
      <c r="K39" s="729"/>
      <c r="L39" s="729"/>
      <c r="M39" s="729"/>
      <c r="N39" s="729"/>
      <c r="O39" s="729"/>
      <c r="P39" s="729"/>
      <c r="Q39" s="729"/>
      <c r="R39" s="729"/>
      <c r="S39" s="729"/>
      <c r="T39" s="710"/>
      <c r="U39" s="710" t="s">
        <v>582</v>
      </c>
      <c r="V39" s="710"/>
      <c r="W39" s="710"/>
      <c r="X39" s="710"/>
      <c r="Y39" s="710" t="s">
        <v>582</v>
      </c>
      <c r="Z39" s="710"/>
      <c r="AA39" s="710"/>
      <c r="AB39" s="710"/>
      <c r="AC39" s="710" t="s">
        <v>582</v>
      </c>
      <c r="AD39" s="710"/>
      <c r="AE39" s="710"/>
      <c r="AF39" s="710"/>
      <c r="AG39" s="710" t="s">
        <v>582</v>
      </c>
      <c r="AH39" s="710"/>
      <c r="AI39" s="710"/>
      <c r="AJ39" s="710"/>
      <c r="AK39" s="710" t="s">
        <v>582</v>
      </c>
      <c r="AL39" s="710"/>
      <c r="AM39" s="710"/>
      <c r="AN39" s="710"/>
      <c r="AO39" s="710" t="s">
        <v>582</v>
      </c>
      <c r="AP39" s="710"/>
      <c r="AQ39" s="710"/>
      <c r="AR39" s="710"/>
      <c r="AS39" s="710" t="s">
        <v>582</v>
      </c>
      <c r="AT39" s="710"/>
      <c r="AU39" s="710"/>
      <c r="AV39" s="710"/>
      <c r="AW39" s="710" t="s">
        <v>582</v>
      </c>
      <c r="AX39" s="710"/>
      <c r="AY39" s="710"/>
      <c r="AZ39" s="710"/>
      <c r="BA39" s="710" t="s">
        <v>582</v>
      </c>
      <c r="BB39" s="710"/>
      <c r="BC39" s="710"/>
      <c r="BD39" s="710"/>
      <c r="BE39" s="710" t="s">
        <v>582</v>
      </c>
      <c r="BF39" s="710"/>
      <c r="BG39" s="710"/>
      <c r="BH39" s="710"/>
      <c r="BI39" s="710" t="s">
        <v>582</v>
      </c>
      <c r="BJ39" s="710"/>
      <c r="BK39" s="710"/>
      <c r="BL39" s="710"/>
      <c r="BM39" s="710" t="s">
        <v>582</v>
      </c>
      <c r="BN39" s="710"/>
      <c r="BO39" s="710"/>
      <c r="BP39" s="710"/>
      <c r="BQ39" s="710" t="s">
        <v>582</v>
      </c>
      <c r="BR39" s="710"/>
      <c r="BS39" s="710"/>
      <c r="BT39" s="710"/>
      <c r="BU39" s="710" t="s">
        <v>582</v>
      </c>
      <c r="BV39" s="710"/>
      <c r="BW39" s="710"/>
      <c r="BX39" s="710"/>
      <c r="BY39" s="710" t="s">
        <v>582</v>
      </c>
      <c r="BZ39" s="710"/>
      <c r="CA39" s="710"/>
      <c r="CB39" s="710"/>
      <c r="CC39" s="710" t="s">
        <v>582</v>
      </c>
      <c r="CD39" s="710"/>
      <c r="CE39" s="710"/>
      <c r="CF39" s="710"/>
      <c r="CG39" s="710" t="s">
        <v>582</v>
      </c>
      <c r="CH39" s="710"/>
      <c r="CI39" s="710"/>
      <c r="CJ39" s="710"/>
      <c r="CK39" s="710" t="s">
        <v>582</v>
      </c>
      <c r="CL39" s="710"/>
      <c r="CM39" s="710"/>
      <c r="CN39" s="710"/>
      <c r="CO39" s="710" t="s">
        <v>582</v>
      </c>
      <c r="CP39" s="710"/>
      <c r="CQ39" s="710"/>
      <c r="CR39" s="710"/>
      <c r="CS39" s="710" t="s">
        <v>582</v>
      </c>
      <c r="CT39" s="710"/>
      <c r="CU39" s="710"/>
      <c r="CV39" s="710"/>
      <c r="CW39" s="710" t="s">
        <v>582</v>
      </c>
      <c r="CX39" s="710"/>
      <c r="CY39" s="710"/>
      <c r="CZ39" s="710"/>
      <c r="DA39" s="710" t="s">
        <v>582</v>
      </c>
      <c r="DB39" s="710"/>
      <c r="DC39" s="710"/>
      <c r="DD39" s="710"/>
      <c r="DE39" s="710" t="s">
        <v>582</v>
      </c>
      <c r="DF39" s="710"/>
      <c r="DG39" s="710"/>
      <c r="DH39" s="710"/>
      <c r="DI39" s="710" t="s">
        <v>582</v>
      </c>
      <c r="DJ39" s="710"/>
      <c r="DK39" s="710"/>
      <c r="DL39" s="710"/>
      <c r="DM39" s="710" t="s">
        <v>582</v>
      </c>
      <c r="DN39" s="710"/>
      <c r="DO39" s="710"/>
      <c r="DP39" s="710"/>
      <c r="DQ39" s="710" t="s">
        <v>582</v>
      </c>
      <c r="DR39" s="710"/>
      <c r="DS39" s="710"/>
      <c r="DT39" s="710"/>
      <c r="DU39" s="710" t="s">
        <v>582</v>
      </c>
      <c r="DV39" s="710"/>
      <c r="DW39" s="710"/>
      <c r="DX39" s="710"/>
      <c r="DY39" s="710" t="s">
        <v>582</v>
      </c>
      <c r="DZ39" s="710"/>
      <c r="EA39" s="710"/>
      <c r="EB39" s="710"/>
      <c r="EC39" s="710" t="s">
        <v>582</v>
      </c>
      <c r="ED39" s="710"/>
      <c r="EE39" s="710"/>
      <c r="EF39" s="710"/>
      <c r="EG39" s="710" t="s">
        <v>582</v>
      </c>
      <c r="EH39" s="710"/>
      <c r="EI39" s="710"/>
      <c r="EJ39" s="710"/>
      <c r="EK39" s="710" t="s">
        <v>582</v>
      </c>
      <c r="EL39" s="710"/>
      <c r="EM39" s="710"/>
      <c r="EN39" s="710"/>
      <c r="EO39" s="710" t="s">
        <v>582</v>
      </c>
      <c r="EP39" s="710"/>
      <c r="EQ39" s="710"/>
      <c r="ER39" s="710"/>
      <c r="ES39" s="710" t="s">
        <v>582</v>
      </c>
      <c r="ET39" s="710"/>
      <c r="EU39" s="710"/>
      <c r="EV39" s="710"/>
      <c r="EW39" s="710" t="s">
        <v>582</v>
      </c>
      <c r="EX39" s="710"/>
      <c r="EY39" s="710"/>
      <c r="EZ39" s="710"/>
      <c r="FA39" s="710" t="s">
        <v>582</v>
      </c>
      <c r="FB39" s="710"/>
      <c r="FC39" s="710"/>
      <c r="FD39" s="710"/>
      <c r="FE39" s="710" t="s">
        <v>582</v>
      </c>
      <c r="FF39" s="710"/>
      <c r="FG39" s="710"/>
      <c r="FH39" s="710"/>
      <c r="FI39" s="710" t="s">
        <v>582</v>
      </c>
      <c r="FJ39" s="710"/>
      <c r="FK39" s="710"/>
      <c r="FL39" s="710"/>
      <c r="FM39" s="710" t="s">
        <v>582</v>
      </c>
      <c r="FN39" s="710"/>
      <c r="FO39" s="710"/>
      <c r="FP39" s="710"/>
      <c r="FQ39" s="710" t="s">
        <v>582</v>
      </c>
      <c r="FR39" s="710"/>
      <c r="FS39" s="710"/>
      <c r="FT39" s="710"/>
      <c r="FU39" s="710" t="s">
        <v>582</v>
      </c>
      <c r="FV39" s="710"/>
      <c r="FW39" s="710"/>
      <c r="FX39" s="710"/>
      <c r="FY39" s="710" t="s">
        <v>582</v>
      </c>
      <c r="FZ39" s="710"/>
      <c r="GA39" s="710"/>
      <c r="GB39" s="710"/>
      <c r="GC39" s="710" t="s">
        <v>582</v>
      </c>
      <c r="GD39" s="710"/>
      <c r="GE39" s="710"/>
      <c r="GF39" s="710"/>
      <c r="GG39" s="710" t="s">
        <v>582</v>
      </c>
      <c r="GH39" s="710"/>
      <c r="GI39" s="710"/>
      <c r="GJ39" s="710"/>
      <c r="GK39" s="710" t="s">
        <v>582</v>
      </c>
      <c r="GL39" s="710"/>
      <c r="GM39" s="710"/>
      <c r="GN39" s="710"/>
      <c r="GO39" s="710" t="s">
        <v>582</v>
      </c>
      <c r="GP39" s="710"/>
      <c r="GQ39" s="710"/>
      <c r="GR39" s="710"/>
      <c r="GS39" s="710" t="s">
        <v>582</v>
      </c>
      <c r="GT39" s="710"/>
      <c r="GU39" s="710"/>
      <c r="GV39" s="710"/>
      <c r="GW39" s="710" t="s">
        <v>582</v>
      </c>
      <c r="GX39" s="710"/>
      <c r="GY39" s="710"/>
      <c r="GZ39" s="710"/>
      <c r="HA39" s="710" t="s">
        <v>582</v>
      </c>
      <c r="HB39" s="710"/>
      <c r="HC39" s="710"/>
      <c r="HD39" s="710"/>
      <c r="HE39" s="710" t="s">
        <v>582</v>
      </c>
      <c r="HF39" s="710"/>
      <c r="HG39" s="710"/>
      <c r="HH39" s="710"/>
      <c r="HI39" s="710" t="s">
        <v>582</v>
      </c>
      <c r="HJ39" s="710"/>
      <c r="HK39" s="710"/>
      <c r="HL39" s="710"/>
      <c r="HM39" s="710" t="s">
        <v>582</v>
      </c>
      <c r="HN39" s="710"/>
      <c r="HO39" s="710"/>
      <c r="HP39" s="710"/>
      <c r="HQ39" s="710" t="s">
        <v>582</v>
      </c>
      <c r="HR39" s="710"/>
      <c r="HS39" s="710"/>
      <c r="HT39" s="710"/>
      <c r="HU39" s="710" t="s">
        <v>582</v>
      </c>
      <c r="HV39" s="710"/>
      <c r="HW39" s="710"/>
      <c r="HX39" s="710"/>
      <c r="HY39" s="710" t="s">
        <v>582</v>
      </c>
      <c r="HZ39" s="710"/>
      <c r="IA39" s="710"/>
      <c r="IB39" s="710"/>
      <c r="IC39" s="710" t="s">
        <v>582</v>
      </c>
      <c r="ID39" s="710"/>
      <c r="IE39" s="710"/>
      <c r="IF39" s="710"/>
      <c r="IG39" s="710" t="s">
        <v>582</v>
      </c>
      <c r="IH39" s="710"/>
      <c r="II39" s="710"/>
      <c r="IJ39" s="710"/>
      <c r="IK39" s="710" t="s">
        <v>582</v>
      </c>
      <c r="IL39" s="710"/>
      <c r="IM39" s="710"/>
      <c r="IN39" s="710"/>
      <c r="IO39" s="710" t="s">
        <v>582</v>
      </c>
      <c r="IP39" s="710"/>
      <c r="IQ39" s="710"/>
      <c r="IR39" s="710"/>
      <c r="IS39" s="710" t="s">
        <v>582</v>
      </c>
      <c r="IT39" s="710"/>
      <c r="IU39" s="710"/>
      <c r="IV39" s="710"/>
    </row>
    <row r="40" spans="1:256" ht="15.75">
      <c r="A40" s="603" t="s">
        <v>71</v>
      </c>
      <c r="B40" s="603"/>
      <c r="C40" s="603"/>
      <c r="D40" s="84" t="s">
        <v>52</v>
      </c>
      <c r="E40" s="731"/>
      <c r="F40" s="731"/>
      <c r="G40" s="731"/>
      <c r="H40" s="179"/>
      <c r="I40" s="731"/>
      <c r="J40" s="731"/>
      <c r="K40" s="731"/>
      <c r="L40" s="179"/>
      <c r="M40" s="731"/>
      <c r="N40" s="731"/>
      <c r="O40" s="731"/>
      <c r="P40" s="179"/>
      <c r="Q40" s="731"/>
      <c r="R40" s="731"/>
      <c r="S40" s="731"/>
      <c r="T40" s="84"/>
      <c r="U40" s="603" t="s">
        <v>630</v>
      </c>
      <c r="V40" s="603"/>
      <c r="W40" s="603"/>
      <c r="X40" s="84" t="s">
        <v>52</v>
      </c>
      <c r="Y40" s="603" t="s">
        <v>630</v>
      </c>
      <c r="Z40" s="603"/>
      <c r="AA40" s="603"/>
      <c r="AB40" s="84" t="s">
        <v>52</v>
      </c>
      <c r="AC40" s="603" t="s">
        <v>630</v>
      </c>
      <c r="AD40" s="603"/>
      <c r="AE40" s="603"/>
      <c r="AF40" s="84" t="s">
        <v>52</v>
      </c>
      <c r="AG40" s="603" t="s">
        <v>630</v>
      </c>
      <c r="AH40" s="603"/>
      <c r="AI40" s="603"/>
      <c r="AJ40" s="84" t="s">
        <v>52</v>
      </c>
      <c r="AK40" s="603" t="s">
        <v>630</v>
      </c>
      <c r="AL40" s="603"/>
      <c r="AM40" s="603"/>
      <c r="AN40" s="84" t="s">
        <v>52</v>
      </c>
      <c r="AO40" s="603" t="s">
        <v>630</v>
      </c>
      <c r="AP40" s="603"/>
      <c r="AQ40" s="603"/>
      <c r="AR40" s="84" t="s">
        <v>52</v>
      </c>
      <c r="AS40" s="603" t="s">
        <v>630</v>
      </c>
      <c r="AT40" s="603"/>
      <c r="AU40" s="603"/>
      <c r="AV40" s="84" t="s">
        <v>52</v>
      </c>
      <c r="AW40" s="603" t="s">
        <v>630</v>
      </c>
      <c r="AX40" s="603"/>
      <c r="AY40" s="603"/>
      <c r="AZ40" s="84" t="s">
        <v>52</v>
      </c>
      <c r="BA40" s="603" t="s">
        <v>630</v>
      </c>
      <c r="BB40" s="603"/>
      <c r="BC40" s="603"/>
      <c r="BD40" s="84" t="s">
        <v>52</v>
      </c>
      <c r="BE40" s="603" t="s">
        <v>630</v>
      </c>
      <c r="BF40" s="603"/>
      <c r="BG40" s="603"/>
      <c r="BH40" s="84" t="s">
        <v>52</v>
      </c>
      <c r="BI40" s="603" t="s">
        <v>630</v>
      </c>
      <c r="BJ40" s="603"/>
      <c r="BK40" s="603"/>
      <c r="BL40" s="84" t="s">
        <v>52</v>
      </c>
      <c r="BM40" s="603" t="s">
        <v>630</v>
      </c>
      <c r="BN40" s="603"/>
      <c r="BO40" s="603"/>
      <c r="BP40" s="84" t="s">
        <v>52</v>
      </c>
      <c r="BQ40" s="603" t="s">
        <v>630</v>
      </c>
      <c r="BR40" s="603"/>
      <c r="BS40" s="603"/>
      <c r="BT40" s="84" t="s">
        <v>52</v>
      </c>
      <c r="BU40" s="603" t="s">
        <v>630</v>
      </c>
      <c r="BV40" s="603"/>
      <c r="BW40" s="603"/>
      <c r="BX40" s="84" t="s">
        <v>52</v>
      </c>
      <c r="BY40" s="603" t="s">
        <v>630</v>
      </c>
      <c r="BZ40" s="603"/>
      <c r="CA40" s="603"/>
      <c r="CB40" s="84" t="s">
        <v>52</v>
      </c>
      <c r="CC40" s="603" t="s">
        <v>630</v>
      </c>
      <c r="CD40" s="603"/>
      <c r="CE40" s="603"/>
      <c r="CF40" s="84" t="s">
        <v>52</v>
      </c>
      <c r="CG40" s="603" t="s">
        <v>630</v>
      </c>
      <c r="CH40" s="603"/>
      <c r="CI40" s="603"/>
      <c r="CJ40" s="84" t="s">
        <v>52</v>
      </c>
      <c r="CK40" s="603" t="s">
        <v>630</v>
      </c>
      <c r="CL40" s="603"/>
      <c r="CM40" s="603"/>
      <c r="CN40" s="84" t="s">
        <v>52</v>
      </c>
      <c r="CO40" s="603" t="s">
        <v>630</v>
      </c>
      <c r="CP40" s="603"/>
      <c r="CQ40" s="603"/>
      <c r="CR40" s="84" t="s">
        <v>52</v>
      </c>
      <c r="CS40" s="603" t="s">
        <v>630</v>
      </c>
      <c r="CT40" s="603"/>
      <c r="CU40" s="603"/>
      <c r="CV40" s="84" t="s">
        <v>52</v>
      </c>
      <c r="CW40" s="603" t="s">
        <v>630</v>
      </c>
      <c r="CX40" s="603"/>
      <c r="CY40" s="603"/>
      <c r="CZ40" s="84" t="s">
        <v>52</v>
      </c>
      <c r="DA40" s="603" t="s">
        <v>630</v>
      </c>
      <c r="DB40" s="603"/>
      <c r="DC40" s="603"/>
      <c r="DD40" s="84" t="s">
        <v>52</v>
      </c>
      <c r="DE40" s="603" t="s">
        <v>630</v>
      </c>
      <c r="DF40" s="603"/>
      <c r="DG40" s="603"/>
      <c r="DH40" s="84" t="s">
        <v>52</v>
      </c>
      <c r="DI40" s="603" t="s">
        <v>630</v>
      </c>
      <c r="DJ40" s="603"/>
      <c r="DK40" s="603"/>
      <c r="DL40" s="84" t="s">
        <v>52</v>
      </c>
      <c r="DM40" s="603" t="s">
        <v>630</v>
      </c>
      <c r="DN40" s="603"/>
      <c r="DO40" s="603"/>
      <c r="DP40" s="84" t="s">
        <v>52</v>
      </c>
      <c r="DQ40" s="603" t="s">
        <v>630</v>
      </c>
      <c r="DR40" s="603"/>
      <c r="DS40" s="603"/>
      <c r="DT40" s="84" t="s">
        <v>52</v>
      </c>
      <c r="DU40" s="603" t="s">
        <v>630</v>
      </c>
      <c r="DV40" s="603"/>
      <c r="DW40" s="603"/>
      <c r="DX40" s="84" t="s">
        <v>52</v>
      </c>
      <c r="DY40" s="603" t="s">
        <v>630</v>
      </c>
      <c r="DZ40" s="603"/>
      <c r="EA40" s="603"/>
      <c r="EB40" s="84" t="s">
        <v>52</v>
      </c>
      <c r="EC40" s="603" t="s">
        <v>630</v>
      </c>
      <c r="ED40" s="603"/>
      <c r="EE40" s="603"/>
      <c r="EF40" s="84" t="s">
        <v>52</v>
      </c>
      <c r="EG40" s="603" t="s">
        <v>630</v>
      </c>
      <c r="EH40" s="603"/>
      <c r="EI40" s="603"/>
      <c r="EJ40" s="84" t="s">
        <v>52</v>
      </c>
      <c r="EK40" s="603" t="s">
        <v>630</v>
      </c>
      <c r="EL40" s="603"/>
      <c r="EM40" s="603"/>
      <c r="EN40" s="84" t="s">
        <v>52</v>
      </c>
      <c r="EO40" s="603" t="s">
        <v>630</v>
      </c>
      <c r="EP40" s="603"/>
      <c r="EQ40" s="603"/>
      <c r="ER40" s="84" t="s">
        <v>52</v>
      </c>
      <c r="ES40" s="603" t="s">
        <v>630</v>
      </c>
      <c r="ET40" s="603"/>
      <c r="EU40" s="603"/>
      <c r="EV40" s="84" t="s">
        <v>52</v>
      </c>
      <c r="EW40" s="603" t="s">
        <v>630</v>
      </c>
      <c r="EX40" s="603"/>
      <c r="EY40" s="603"/>
      <c r="EZ40" s="84" t="s">
        <v>52</v>
      </c>
      <c r="FA40" s="603" t="s">
        <v>630</v>
      </c>
      <c r="FB40" s="603"/>
      <c r="FC40" s="603"/>
      <c r="FD40" s="84" t="s">
        <v>52</v>
      </c>
      <c r="FE40" s="603" t="s">
        <v>630</v>
      </c>
      <c r="FF40" s="603"/>
      <c r="FG40" s="603"/>
      <c r="FH40" s="84" t="s">
        <v>52</v>
      </c>
      <c r="FI40" s="603" t="s">
        <v>630</v>
      </c>
      <c r="FJ40" s="603"/>
      <c r="FK40" s="603"/>
      <c r="FL40" s="84" t="s">
        <v>52</v>
      </c>
      <c r="FM40" s="603" t="s">
        <v>630</v>
      </c>
      <c r="FN40" s="603"/>
      <c r="FO40" s="603"/>
      <c r="FP40" s="84" t="s">
        <v>52</v>
      </c>
      <c r="FQ40" s="603" t="s">
        <v>630</v>
      </c>
      <c r="FR40" s="603"/>
      <c r="FS40" s="603"/>
      <c r="FT40" s="84" t="s">
        <v>52</v>
      </c>
      <c r="FU40" s="603" t="s">
        <v>630</v>
      </c>
      <c r="FV40" s="603"/>
      <c r="FW40" s="603"/>
      <c r="FX40" s="84" t="s">
        <v>52</v>
      </c>
      <c r="FY40" s="603" t="s">
        <v>630</v>
      </c>
      <c r="FZ40" s="603"/>
      <c r="GA40" s="603"/>
      <c r="GB40" s="84" t="s">
        <v>52</v>
      </c>
      <c r="GC40" s="603" t="s">
        <v>630</v>
      </c>
      <c r="GD40" s="603"/>
      <c r="GE40" s="603"/>
      <c r="GF40" s="84" t="s">
        <v>52</v>
      </c>
      <c r="GG40" s="603" t="s">
        <v>630</v>
      </c>
      <c r="GH40" s="603"/>
      <c r="GI40" s="603"/>
      <c r="GJ40" s="84" t="s">
        <v>52</v>
      </c>
      <c r="GK40" s="603" t="s">
        <v>630</v>
      </c>
      <c r="GL40" s="603"/>
      <c r="GM40" s="603"/>
      <c r="GN40" s="84" t="s">
        <v>52</v>
      </c>
      <c r="GO40" s="603" t="s">
        <v>630</v>
      </c>
      <c r="GP40" s="603"/>
      <c r="GQ40" s="603"/>
      <c r="GR40" s="84" t="s">
        <v>52</v>
      </c>
      <c r="GS40" s="603" t="s">
        <v>630</v>
      </c>
      <c r="GT40" s="603"/>
      <c r="GU40" s="603"/>
      <c r="GV40" s="84" t="s">
        <v>52</v>
      </c>
      <c r="GW40" s="603" t="s">
        <v>630</v>
      </c>
      <c r="GX40" s="603"/>
      <c r="GY40" s="603"/>
      <c r="GZ40" s="84" t="s">
        <v>52</v>
      </c>
      <c r="HA40" s="603" t="s">
        <v>630</v>
      </c>
      <c r="HB40" s="603"/>
      <c r="HC40" s="603"/>
      <c r="HD40" s="84" t="s">
        <v>52</v>
      </c>
      <c r="HE40" s="603" t="s">
        <v>630</v>
      </c>
      <c r="HF40" s="603"/>
      <c r="HG40" s="603"/>
      <c r="HH40" s="84" t="s">
        <v>52</v>
      </c>
      <c r="HI40" s="603" t="s">
        <v>630</v>
      </c>
      <c r="HJ40" s="603"/>
      <c r="HK40" s="603"/>
      <c r="HL40" s="84" t="s">
        <v>52</v>
      </c>
      <c r="HM40" s="603" t="s">
        <v>630</v>
      </c>
      <c r="HN40" s="603"/>
      <c r="HO40" s="603"/>
      <c r="HP40" s="84" t="s">
        <v>52</v>
      </c>
      <c r="HQ40" s="603" t="s">
        <v>630</v>
      </c>
      <c r="HR40" s="603"/>
      <c r="HS40" s="603"/>
      <c r="HT40" s="84" t="s">
        <v>52</v>
      </c>
      <c r="HU40" s="603" t="s">
        <v>630</v>
      </c>
      <c r="HV40" s="603"/>
      <c r="HW40" s="603"/>
      <c r="HX40" s="84" t="s">
        <v>52</v>
      </c>
      <c r="HY40" s="603" t="s">
        <v>630</v>
      </c>
      <c r="HZ40" s="603"/>
      <c r="IA40" s="603"/>
      <c r="IB40" s="84" t="s">
        <v>52</v>
      </c>
      <c r="IC40" s="603" t="s">
        <v>630</v>
      </c>
      <c r="ID40" s="603"/>
      <c r="IE40" s="603"/>
      <c r="IF40" s="84" t="s">
        <v>52</v>
      </c>
      <c r="IG40" s="603" t="s">
        <v>630</v>
      </c>
      <c r="IH40" s="603"/>
      <c r="II40" s="603"/>
      <c r="IJ40" s="84" t="s">
        <v>52</v>
      </c>
      <c r="IK40" s="603" t="s">
        <v>630</v>
      </c>
      <c r="IL40" s="603"/>
      <c r="IM40" s="603"/>
      <c r="IN40" s="84" t="s">
        <v>52</v>
      </c>
      <c r="IO40" s="603" t="s">
        <v>630</v>
      </c>
      <c r="IP40" s="603"/>
      <c r="IQ40" s="603"/>
      <c r="IR40" s="84" t="s">
        <v>52</v>
      </c>
      <c r="IS40" s="603" t="s">
        <v>630</v>
      </c>
      <c r="IT40" s="603"/>
      <c r="IU40" s="603"/>
      <c r="IV40" s="84" t="s">
        <v>52</v>
      </c>
    </row>
    <row r="41" spans="1:256" ht="23.25">
      <c r="A41"/>
      <c r="B41" s="730" t="s">
        <v>661</v>
      </c>
      <c r="C41" s="730"/>
      <c r="D41" s="730"/>
      <c r="F41" s="709"/>
      <c r="G41" s="709"/>
      <c r="H41" s="709"/>
      <c r="J41" s="709"/>
      <c r="K41" s="709"/>
      <c r="L41" s="709"/>
      <c r="N41" s="709"/>
      <c r="O41" s="709"/>
      <c r="P41" s="709"/>
      <c r="R41" s="709"/>
      <c r="S41" s="709"/>
      <c r="T41" s="709"/>
      <c r="V41" s="709" t="s">
        <v>16</v>
      </c>
      <c r="W41" s="709"/>
      <c r="X41" s="709"/>
      <c r="Z41" s="709" t="s">
        <v>16</v>
      </c>
      <c r="AA41" s="709"/>
      <c r="AB41" s="709"/>
      <c r="AD41" s="709" t="s">
        <v>16</v>
      </c>
      <c r="AE41" s="709"/>
      <c r="AF41" s="709"/>
      <c r="AH41" s="709" t="s">
        <v>16</v>
      </c>
      <c r="AI41" s="709"/>
      <c r="AJ41" s="709"/>
      <c r="AL41" s="709" t="s">
        <v>16</v>
      </c>
      <c r="AM41" s="709"/>
      <c r="AN41" s="709"/>
      <c r="AP41" s="709" t="s">
        <v>16</v>
      </c>
      <c r="AQ41" s="709"/>
      <c r="AR41" s="709"/>
      <c r="AT41" s="709" t="s">
        <v>16</v>
      </c>
      <c r="AU41" s="709"/>
      <c r="AV41" s="709"/>
      <c r="AX41" s="709" t="s">
        <v>16</v>
      </c>
      <c r="AY41" s="709"/>
      <c r="AZ41" s="709"/>
      <c r="BB41" s="709" t="s">
        <v>16</v>
      </c>
      <c r="BC41" s="709"/>
      <c r="BD41" s="709"/>
      <c r="BF41" s="709" t="s">
        <v>16</v>
      </c>
      <c r="BG41" s="709"/>
      <c r="BH41" s="709"/>
      <c r="BJ41" s="709" t="s">
        <v>16</v>
      </c>
      <c r="BK41" s="709"/>
      <c r="BL41" s="709"/>
      <c r="BN41" s="709" t="s">
        <v>16</v>
      </c>
      <c r="BO41" s="709"/>
      <c r="BP41" s="709"/>
      <c r="BR41" s="709" t="s">
        <v>16</v>
      </c>
      <c r="BS41" s="709"/>
      <c r="BT41" s="709"/>
      <c r="BV41" s="709" t="s">
        <v>16</v>
      </c>
      <c r="BW41" s="709"/>
      <c r="BX41" s="709"/>
      <c r="BZ41" s="709" t="s">
        <v>16</v>
      </c>
      <c r="CA41" s="709"/>
      <c r="CB41" s="709"/>
      <c r="CD41" s="709" t="s">
        <v>16</v>
      </c>
      <c r="CE41" s="709"/>
      <c r="CF41" s="709"/>
      <c r="CH41" s="709" t="s">
        <v>16</v>
      </c>
      <c r="CI41" s="709"/>
      <c r="CJ41" s="709"/>
      <c r="CL41" s="709" t="s">
        <v>16</v>
      </c>
      <c r="CM41" s="709"/>
      <c r="CN41" s="709"/>
      <c r="CP41" s="709" t="s">
        <v>16</v>
      </c>
      <c r="CQ41" s="709"/>
      <c r="CR41" s="709"/>
      <c r="CT41" s="709" t="s">
        <v>16</v>
      </c>
      <c r="CU41" s="709"/>
      <c r="CV41" s="709"/>
      <c r="CX41" s="709" t="s">
        <v>16</v>
      </c>
      <c r="CY41" s="709"/>
      <c r="CZ41" s="709"/>
      <c r="DB41" s="709" t="s">
        <v>16</v>
      </c>
      <c r="DC41" s="709"/>
      <c r="DD41" s="709"/>
      <c r="DF41" s="709" t="s">
        <v>16</v>
      </c>
      <c r="DG41" s="709"/>
      <c r="DH41" s="709"/>
      <c r="DJ41" s="709" t="s">
        <v>16</v>
      </c>
      <c r="DK41" s="709"/>
      <c r="DL41" s="709"/>
      <c r="DN41" s="709" t="s">
        <v>16</v>
      </c>
      <c r="DO41" s="709"/>
      <c r="DP41" s="709"/>
      <c r="DR41" s="709" t="s">
        <v>16</v>
      </c>
      <c r="DS41" s="709"/>
      <c r="DT41" s="709"/>
      <c r="DV41" s="709" t="s">
        <v>16</v>
      </c>
      <c r="DW41" s="709"/>
      <c r="DX41" s="709"/>
      <c r="DZ41" s="709" t="s">
        <v>16</v>
      </c>
      <c r="EA41" s="709"/>
      <c r="EB41" s="709"/>
      <c r="ED41" s="709" t="s">
        <v>16</v>
      </c>
      <c r="EE41" s="709"/>
      <c r="EF41" s="709"/>
      <c r="EH41" s="709" t="s">
        <v>16</v>
      </c>
      <c r="EI41" s="709"/>
      <c r="EJ41" s="709"/>
      <c r="EL41" s="709" t="s">
        <v>16</v>
      </c>
      <c r="EM41" s="709"/>
      <c r="EN41" s="709"/>
      <c r="EP41" s="709" t="s">
        <v>16</v>
      </c>
      <c r="EQ41" s="709"/>
      <c r="ER41" s="709"/>
      <c r="ET41" s="709" t="s">
        <v>16</v>
      </c>
      <c r="EU41" s="709"/>
      <c r="EV41" s="709"/>
      <c r="EX41" s="709" t="s">
        <v>16</v>
      </c>
      <c r="EY41" s="709"/>
      <c r="EZ41" s="709"/>
      <c r="FB41" s="709" t="s">
        <v>16</v>
      </c>
      <c r="FC41" s="709"/>
      <c r="FD41" s="709"/>
      <c r="FF41" s="709" t="s">
        <v>16</v>
      </c>
      <c r="FG41" s="709"/>
      <c r="FH41" s="709"/>
      <c r="FJ41" s="709" t="s">
        <v>16</v>
      </c>
      <c r="FK41" s="709"/>
      <c r="FL41" s="709"/>
      <c r="FN41" s="709" t="s">
        <v>16</v>
      </c>
      <c r="FO41" s="709"/>
      <c r="FP41" s="709"/>
      <c r="FR41" s="709" t="s">
        <v>16</v>
      </c>
      <c r="FS41" s="709"/>
      <c r="FT41" s="709"/>
      <c r="FV41" s="709" t="s">
        <v>16</v>
      </c>
      <c r="FW41" s="709"/>
      <c r="FX41" s="709"/>
      <c r="FZ41" s="709" t="s">
        <v>16</v>
      </c>
      <c r="GA41" s="709"/>
      <c r="GB41" s="709"/>
      <c r="GD41" s="709" t="s">
        <v>16</v>
      </c>
      <c r="GE41" s="709"/>
      <c r="GF41" s="709"/>
      <c r="GH41" s="709" t="s">
        <v>16</v>
      </c>
      <c r="GI41" s="709"/>
      <c r="GJ41" s="709"/>
      <c r="GL41" s="709" t="s">
        <v>16</v>
      </c>
      <c r="GM41" s="709"/>
      <c r="GN41" s="709"/>
      <c r="GP41" s="709" t="s">
        <v>16</v>
      </c>
      <c r="GQ41" s="709"/>
      <c r="GR41" s="709"/>
      <c r="GT41" s="709" t="s">
        <v>16</v>
      </c>
      <c r="GU41" s="709"/>
      <c r="GV41" s="709"/>
      <c r="GX41" s="709" t="s">
        <v>16</v>
      </c>
      <c r="GY41" s="709"/>
      <c r="GZ41" s="709"/>
      <c r="HB41" s="709" t="s">
        <v>16</v>
      </c>
      <c r="HC41" s="709"/>
      <c r="HD41" s="709"/>
      <c r="HF41" s="709" t="s">
        <v>16</v>
      </c>
      <c r="HG41" s="709"/>
      <c r="HH41" s="709"/>
      <c r="HJ41" s="709" t="s">
        <v>16</v>
      </c>
      <c r="HK41" s="709"/>
      <c r="HL41" s="709"/>
      <c r="HN41" s="709" t="s">
        <v>16</v>
      </c>
      <c r="HO41" s="709"/>
      <c r="HP41" s="709"/>
      <c r="HR41" s="709" t="s">
        <v>16</v>
      </c>
      <c r="HS41" s="709"/>
      <c r="HT41" s="709"/>
      <c r="HV41" s="709" t="s">
        <v>16</v>
      </c>
      <c r="HW41" s="709"/>
      <c r="HX41" s="709"/>
      <c r="HZ41" s="709" t="s">
        <v>16</v>
      </c>
      <c r="IA41" s="709"/>
      <c r="IB41" s="709"/>
      <c r="ID41" s="709" t="s">
        <v>16</v>
      </c>
      <c r="IE41" s="709"/>
      <c r="IF41" s="709"/>
      <c r="IH41" s="709" t="s">
        <v>16</v>
      </c>
      <c r="II41" s="709"/>
      <c r="IJ41" s="709"/>
      <c r="IL41" s="709" t="s">
        <v>16</v>
      </c>
      <c r="IM41" s="709"/>
      <c r="IN41" s="709"/>
      <c r="IP41" s="709" t="s">
        <v>16</v>
      </c>
      <c r="IQ41" s="709"/>
      <c r="IR41" s="709"/>
      <c r="IT41" s="709" t="s">
        <v>16</v>
      </c>
      <c r="IU41" s="709"/>
      <c r="IV41" s="709"/>
    </row>
    <row r="42" spans="1:5" ht="15.75" customHeight="1">
      <c r="A42" s="27"/>
      <c r="B42" s="755" t="s">
        <v>631</v>
      </c>
      <c r="C42" s="755"/>
      <c r="D42" s="755"/>
      <c r="E42" s="367"/>
    </row>
    <row r="43" spans="1:5" ht="15.75" customHeight="1" thickBot="1">
      <c r="A43" s="27"/>
      <c r="B43" s="371"/>
      <c r="C43" s="295"/>
      <c r="D43" s="295"/>
      <c r="E43" s="367"/>
    </row>
    <row r="44" spans="1:4" ht="17.25" thickBot="1" thickTop="1">
      <c r="A44" s="559"/>
      <c r="B44" s="65" t="s">
        <v>0</v>
      </c>
      <c r="C44" s="72" t="s">
        <v>5</v>
      </c>
      <c r="D44" s="65" t="s">
        <v>11</v>
      </c>
    </row>
    <row r="45" spans="1:4" ht="15.75" customHeight="1" thickTop="1">
      <c r="A45" s="8"/>
      <c r="B45" s="751" t="s">
        <v>632</v>
      </c>
      <c r="C45" s="751"/>
      <c r="D45" s="752"/>
    </row>
    <row r="46" spans="1:4" ht="15.75">
      <c r="A46" s="8">
        <v>33</v>
      </c>
      <c r="B46" s="9" t="s">
        <v>1</v>
      </c>
      <c r="C46" s="296" t="str">
        <f>IF(A46="","",VLOOKUP(A46,'списки участников'!A:I,3,FALSE))</f>
        <v>Балобанов Владислав</v>
      </c>
      <c r="D46" s="10" t="s">
        <v>87</v>
      </c>
    </row>
    <row r="47" spans="1:4" ht="15.75">
      <c r="A47" s="8">
        <v>45</v>
      </c>
      <c r="B47" s="13" t="s">
        <v>3</v>
      </c>
      <c r="C47" s="286" t="str">
        <f>IF(A47="","",VLOOKUP(A47,'списки участников'!A:I,3,FALSE))</f>
        <v>Перевозчиков Никита</v>
      </c>
      <c r="D47" s="10" t="s">
        <v>88</v>
      </c>
    </row>
    <row r="48" spans="1:4" ht="15.75">
      <c r="A48" s="269"/>
      <c r="B48" s="747" t="s">
        <v>646</v>
      </c>
      <c r="C48" s="747"/>
      <c r="D48" s="748"/>
    </row>
    <row r="49" spans="1:4" ht="15.75">
      <c r="A49" s="269"/>
      <c r="B49" s="277"/>
      <c r="C49" s="17"/>
      <c r="D49" s="10"/>
    </row>
    <row r="50" spans="1:4" ht="15.75">
      <c r="A50" s="269"/>
      <c r="B50" s="753" t="s">
        <v>135</v>
      </c>
      <c r="C50" s="753"/>
      <c r="D50" s="754"/>
    </row>
    <row r="51" spans="1:4" ht="15.75">
      <c r="A51" s="290">
        <v>43</v>
      </c>
      <c r="B51" s="13" t="s">
        <v>1</v>
      </c>
      <c r="C51" s="286" t="str">
        <f>IF(A51="","",VLOOKUP(A51,'списки участников'!A:I,3,FALSE))</f>
        <v>Сухарников Никита</v>
      </c>
      <c r="D51" s="285" t="s">
        <v>86</v>
      </c>
    </row>
    <row r="52" spans="1:4" ht="15.75">
      <c r="A52" s="290">
        <v>14</v>
      </c>
      <c r="B52" s="13" t="s">
        <v>3</v>
      </c>
      <c r="C52" s="286" t="str">
        <f>IF(A52="","",VLOOKUP(A52,'списки участников'!A:I,3,FALSE))</f>
        <v>Кустов Дмитрий</v>
      </c>
      <c r="D52" s="285" t="s">
        <v>48</v>
      </c>
    </row>
    <row r="53" spans="1:4" ht="15.75">
      <c r="A53" s="290">
        <v>44</v>
      </c>
      <c r="B53" s="13" t="s">
        <v>6</v>
      </c>
      <c r="C53" s="286" t="str">
        <f>IF(A53="","",VLOOKUP(A53,'списки участников'!A:I,3,FALSE))</f>
        <v>Панкратов Александр</v>
      </c>
      <c r="D53" s="285" t="s">
        <v>85</v>
      </c>
    </row>
    <row r="54" spans="1:4" ht="15.75">
      <c r="A54" s="290"/>
      <c r="B54" s="747" t="s">
        <v>635</v>
      </c>
      <c r="C54" s="747"/>
      <c r="D54" s="748"/>
    </row>
    <row r="55" spans="1:4" ht="15.75">
      <c r="A55" s="290"/>
      <c r="B55" s="281"/>
      <c r="C55" s="280"/>
      <c r="D55" s="282"/>
    </row>
    <row r="56" spans="1:4" ht="16.5" customHeight="1">
      <c r="A56" s="290"/>
      <c r="B56" s="751" t="s">
        <v>137</v>
      </c>
      <c r="C56" s="751"/>
      <c r="D56" s="752"/>
    </row>
    <row r="57" spans="1:4" ht="15.75">
      <c r="A57" s="290">
        <v>35</v>
      </c>
      <c r="B57" s="13" t="s">
        <v>1</v>
      </c>
      <c r="C57" s="297" t="str">
        <f>IF(A57="","",VLOOKUP(A57,'списки участников'!A:I,3,FALSE))</f>
        <v>Бадалян Саргис</v>
      </c>
      <c r="D57" s="285" t="s">
        <v>100</v>
      </c>
    </row>
    <row r="58" spans="1:4" ht="15.75">
      <c r="A58" s="290">
        <v>23</v>
      </c>
      <c r="B58" s="13" t="s">
        <v>3</v>
      </c>
      <c r="C58" s="297" t="str">
        <f>IF(A58="","",VLOOKUP(A58,'списки участников'!A:I,3,FALSE))</f>
        <v>Коваленко Иван</v>
      </c>
      <c r="D58" s="285" t="s">
        <v>98</v>
      </c>
    </row>
    <row r="59" spans="1:4" ht="15.75">
      <c r="A59" s="290">
        <v>24</v>
      </c>
      <c r="B59" s="13" t="s">
        <v>6</v>
      </c>
      <c r="C59" s="297" t="str">
        <f>IF(A59="","",VLOOKUP(A59,'списки участников'!A:I,3,FALSE))</f>
        <v>Костин Игорь</v>
      </c>
      <c r="D59" s="285" t="s">
        <v>74</v>
      </c>
    </row>
    <row r="60" spans="1:4" ht="16.5" customHeight="1">
      <c r="A60" s="293"/>
      <c r="B60" s="734" t="s">
        <v>644</v>
      </c>
      <c r="C60" s="734"/>
      <c r="D60" s="735"/>
    </row>
    <row r="61" spans="1:4" ht="16.5" customHeight="1" thickBot="1">
      <c r="A61" s="293"/>
      <c r="B61" s="375"/>
      <c r="C61" s="45"/>
      <c r="D61" s="294"/>
    </row>
    <row r="62" spans="1:4" ht="16.5" thickBot="1">
      <c r="A62" s="24"/>
      <c r="B62" s="613" t="s">
        <v>130</v>
      </c>
      <c r="C62" s="613"/>
      <c r="D62" s="614"/>
    </row>
    <row r="63" spans="1:4" ht="15.75">
      <c r="A63" s="290">
        <v>42</v>
      </c>
      <c r="B63" s="13" t="s">
        <v>1</v>
      </c>
      <c r="C63" s="286" t="str">
        <f>IF(A63="","",VLOOKUP(A63,'списки участников'!A:I,3,FALSE))</f>
        <v>Емельянов Александр</v>
      </c>
      <c r="D63" s="285" t="s">
        <v>50</v>
      </c>
    </row>
    <row r="64" spans="1:4" ht="15.75">
      <c r="A64" s="290">
        <v>2</v>
      </c>
      <c r="B64" s="13" t="s">
        <v>3</v>
      </c>
      <c r="C64" s="286" t="str">
        <f>IF(A64="","",VLOOKUP(A64,'списки участников'!A:I,3,FALSE))</f>
        <v>Осипов Роман</v>
      </c>
      <c r="D64" s="285" t="s">
        <v>50</v>
      </c>
    </row>
    <row r="65" spans="1:4" ht="15.75">
      <c r="A65" s="290">
        <v>16</v>
      </c>
      <c r="B65" s="13" t="s">
        <v>6</v>
      </c>
      <c r="C65" s="286" t="str">
        <f>IF(A65="","",VLOOKUP(A65,'списки участников'!A:I,3,FALSE))</f>
        <v>Галин Рамис</v>
      </c>
      <c r="D65" s="285" t="s">
        <v>59</v>
      </c>
    </row>
    <row r="66" spans="1:4" ht="15.75">
      <c r="A66" s="290">
        <v>5</v>
      </c>
      <c r="B66" s="13" t="s">
        <v>2</v>
      </c>
      <c r="C66" s="286" t="str">
        <f>IF(A66="","",VLOOKUP(A66,'списки участников'!A:I,3,FALSE))</f>
        <v>Бикбулатов Вадим</v>
      </c>
      <c r="D66" s="285" t="s">
        <v>856</v>
      </c>
    </row>
    <row r="67" spans="1:4" ht="16.5" customHeight="1">
      <c r="A67" s="290"/>
      <c r="B67" s="734" t="s">
        <v>633</v>
      </c>
      <c r="C67" s="734"/>
      <c r="D67" s="735"/>
    </row>
    <row r="68" spans="1:4" ht="16.5" customHeight="1" thickBot="1">
      <c r="A68" s="293"/>
      <c r="B68" s="732"/>
      <c r="C68" s="732"/>
      <c r="D68" s="733"/>
    </row>
    <row r="69" spans="1:4" ht="16.5" thickBot="1">
      <c r="A69" s="24"/>
      <c r="B69" s="597" t="s">
        <v>129</v>
      </c>
      <c r="C69" s="597"/>
      <c r="D69" s="736"/>
    </row>
    <row r="70" spans="1:4" ht="15.75">
      <c r="A70" s="290">
        <v>41</v>
      </c>
      <c r="B70" s="13" t="s">
        <v>1</v>
      </c>
      <c r="C70" s="297" t="str">
        <f>IF(A70="","",VLOOKUP(A70,'списки участников'!A:I,3,FALSE))</f>
        <v>Карпов Иван</v>
      </c>
      <c r="D70" s="285" t="s">
        <v>92</v>
      </c>
    </row>
    <row r="71" spans="1:4" ht="16.5" thickBot="1">
      <c r="A71" s="290">
        <v>1</v>
      </c>
      <c r="B71" s="13" t="s">
        <v>3</v>
      </c>
      <c r="C71" s="297" t="str">
        <f>IF(A71="","",VLOOKUP(A71,'списки участников'!A:I,3,FALSE))</f>
        <v>Хуснуллин Тимур</v>
      </c>
      <c r="D71" s="285" t="s">
        <v>92</v>
      </c>
    </row>
    <row r="72" spans="1:4" ht="16.5" thickBot="1">
      <c r="A72" s="24"/>
      <c r="B72" s="740" t="s">
        <v>634</v>
      </c>
      <c r="C72" s="741"/>
      <c r="D72" s="742"/>
    </row>
    <row r="74" spans="3:4" ht="15.75">
      <c r="C74" s="177" t="s">
        <v>586</v>
      </c>
      <c r="D74" s="30" t="s">
        <v>54</v>
      </c>
    </row>
    <row r="75" spans="3:4" ht="15.75">
      <c r="C75" s="177"/>
      <c r="D75" s="30"/>
    </row>
    <row r="76" spans="3:4" ht="15.75">
      <c r="C76" s="177" t="s">
        <v>587</v>
      </c>
      <c r="D76" s="30" t="s">
        <v>55</v>
      </c>
    </row>
    <row r="77" spans="1:256" ht="23.25">
      <c r="A77" s="271"/>
      <c r="B77" s="709" t="s">
        <v>133</v>
      </c>
      <c r="C77" s="709"/>
      <c r="D77" s="709"/>
      <c r="E77" s="271"/>
      <c r="F77" s="709"/>
      <c r="G77" s="709"/>
      <c r="H77" s="709"/>
      <c r="I77" s="271"/>
      <c r="J77" s="709"/>
      <c r="K77" s="709"/>
      <c r="L77" s="709"/>
      <c r="M77" s="271"/>
      <c r="N77" s="709"/>
      <c r="O77" s="709"/>
      <c r="P77" s="709"/>
      <c r="Q77" s="271"/>
      <c r="R77" s="709"/>
      <c r="S77" s="709"/>
      <c r="T77" s="709"/>
      <c r="U77" s="271"/>
      <c r="V77" s="709" t="s">
        <v>133</v>
      </c>
      <c r="W77" s="709"/>
      <c r="X77" s="709"/>
      <c r="Y77" s="271"/>
      <c r="Z77" s="709" t="s">
        <v>133</v>
      </c>
      <c r="AA77" s="709"/>
      <c r="AB77" s="709"/>
      <c r="AC77" s="271"/>
      <c r="AD77" s="709" t="s">
        <v>133</v>
      </c>
      <c r="AE77" s="709"/>
      <c r="AF77" s="709"/>
      <c r="AG77" s="271"/>
      <c r="AH77" s="709" t="s">
        <v>133</v>
      </c>
      <c r="AI77" s="709"/>
      <c r="AJ77" s="709"/>
      <c r="AK77" s="271"/>
      <c r="AL77" s="709" t="s">
        <v>133</v>
      </c>
      <c r="AM77" s="709"/>
      <c r="AN77" s="709"/>
      <c r="AO77" s="271"/>
      <c r="AP77" s="709" t="s">
        <v>133</v>
      </c>
      <c r="AQ77" s="709"/>
      <c r="AR77" s="709"/>
      <c r="AS77" s="271"/>
      <c r="AT77" s="709" t="s">
        <v>133</v>
      </c>
      <c r="AU77" s="709"/>
      <c r="AV77" s="709"/>
      <c r="AW77" s="271"/>
      <c r="AX77" s="709" t="s">
        <v>133</v>
      </c>
      <c r="AY77" s="709"/>
      <c r="AZ77" s="709"/>
      <c r="BA77" s="271"/>
      <c r="BB77" s="709" t="s">
        <v>133</v>
      </c>
      <c r="BC77" s="709"/>
      <c r="BD77" s="709"/>
      <c r="BE77" s="271"/>
      <c r="BF77" s="709" t="s">
        <v>133</v>
      </c>
      <c r="BG77" s="709"/>
      <c r="BH77" s="709"/>
      <c r="BI77" s="271"/>
      <c r="BJ77" s="709" t="s">
        <v>133</v>
      </c>
      <c r="BK77" s="709"/>
      <c r="BL77" s="709"/>
      <c r="BM77" s="271"/>
      <c r="BN77" s="709" t="s">
        <v>133</v>
      </c>
      <c r="BO77" s="709"/>
      <c r="BP77" s="709"/>
      <c r="BQ77" s="271"/>
      <c r="BR77" s="709" t="s">
        <v>133</v>
      </c>
      <c r="BS77" s="709"/>
      <c r="BT77" s="709"/>
      <c r="BU77" s="271"/>
      <c r="BV77" s="709" t="s">
        <v>133</v>
      </c>
      <c r="BW77" s="709"/>
      <c r="BX77" s="709"/>
      <c r="BY77" s="271"/>
      <c r="BZ77" s="709" t="s">
        <v>133</v>
      </c>
      <c r="CA77" s="709"/>
      <c r="CB77" s="709"/>
      <c r="CC77" s="271"/>
      <c r="CD77" s="709" t="s">
        <v>133</v>
      </c>
      <c r="CE77" s="709"/>
      <c r="CF77" s="709"/>
      <c r="CG77" s="271"/>
      <c r="CH77" s="709" t="s">
        <v>133</v>
      </c>
      <c r="CI77" s="709"/>
      <c r="CJ77" s="709"/>
      <c r="CK77" s="271"/>
      <c r="CL77" s="709" t="s">
        <v>133</v>
      </c>
      <c r="CM77" s="709"/>
      <c r="CN77" s="709"/>
      <c r="CO77" s="271"/>
      <c r="CP77" s="709" t="s">
        <v>133</v>
      </c>
      <c r="CQ77" s="709"/>
      <c r="CR77" s="709"/>
      <c r="CS77" s="271"/>
      <c r="CT77" s="709" t="s">
        <v>133</v>
      </c>
      <c r="CU77" s="709"/>
      <c r="CV77" s="709"/>
      <c r="CW77" s="271"/>
      <c r="CX77" s="709" t="s">
        <v>133</v>
      </c>
      <c r="CY77" s="709"/>
      <c r="CZ77" s="709"/>
      <c r="DA77" s="271"/>
      <c r="DB77" s="709" t="s">
        <v>133</v>
      </c>
      <c r="DC77" s="709"/>
      <c r="DD77" s="709"/>
      <c r="DE77" s="271"/>
      <c r="DF77" s="709" t="s">
        <v>133</v>
      </c>
      <c r="DG77" s="709"/>
      <c r="DH77" s="709"/>
      <c r="DI77" s="271"/>
      <c r="DJ77" s="709" t="s">
        <v>133</v>
      </c>
      <c r="DK77" s="709"/>
      <c r="DL77" s="709"/>
      <c r="DM77" s="271"/>
      <c r="DN77" s="709" t="s">
        <v>133</v>
      </c>
      <c r="DO77" s="709"/>
      <c r="DP77" s="709"/>
      <c r="DQ77" s="271"/>
      <c r="DR77" s="709" t="s">
        <v>133</v>
      </c>
      <c r="DS77" s="709"/>
      <c r="DT77" s="709"/>
      <c r="DU77" s="271"/>
      <c r="DV77" s="709" t="s">
        <v>133</v>
      </c>
      <c r="DW77" s="709"/>
      <c r="DX77" s="709"/>
      <c r="DY77" s="271"/>
      <c r="DZ77" s="709" t="s">
        <v>133</v>
      </c>
      <c r="EA77" s="709"/>
      <c r="EB77" s="709"/>
      <c r="EC77" s="271"/>
      <c r="ED77" s="709" t="s">
        <v>133</v>
      </c>
      <c r="EE77" s="709"/>
      <c r="EF77" s="709"/>
      <c r="EG77" s="271"/>
      <c r="EH77" s="709" t="s">
        <v>133</v>
      </c>
      <c r="EI77" s="709"/>
      <c r="EJ77" s="709"/>
      <c r="EK77" s="271"/>
      <c r="EL77" s="709" t="s">
        <v>133</v>
      </c>
      <c r="EM77" s="709"/>
      <c r="EN77" s="709"/>
      <c r="EO77" s="271"/>
      <c r="EP77" s="709" t="s">
        <v>133</v>
      </c>
      <c r="EQ77" s="709"/>
      <c r="ER77" s="709"/>
      <c r="ES77" s="271"/>
      <c r="ET77" s="709" t="s">
        <v>133</v>
      </c>
      <c r="EU77" s="709"/>
      <c r="EV77" s="709"/>
      <c r="EW77" s="271"/>
      <c r="EX77" s="709" t="s">
        <v>133</v>
      </c>
      <c r="EY77" s="709"/>
      <c r="EZ77" s="709"/>
      <c r="FA77" s="271"/>
      <c r="FB77" s="709" t="s">
        <v>133</v>
      </c>
      <c r="FC77" s="709"/>
      <c r="FD77" s="709"/>
      <c r="FE77" s="271"/>
      <c r="FF77" s="709" t="s">
        <v>133</v>
      </c>
      <c r="FG77" s="709"/>
      <c r="FH77" s="709"/>
      <c r="FI77" s="271"/>
      <c r="FJ77" s="709" t="s">
        <v>133</v>
      </c>
      <c r="FK77" s="709"/>
      <c r="FL77" s="709"/>
      <c r="FM77" s="271"/>
      <c r="FN77" s="709" t="s">
        <v>133</v>
      </c>
      <c r="FO77" s="709"/>
      <c r="FP77" s="709"/>
      <c r="FQ77" s="271"/>
      <c r="FR77" s="709" t="s">
        <v>133</v>
      </c>
      <c r="FS77" s="709"/>
      <c r="FT77" s="709"/>
      <c r="FU77" s="271"/>
      <c r="FV77" s="709" t="s">
        <v>133</v>
      </c>
      <c r="FW77" s="709"/>
      <c r="FX77" s="709"/>
      <c r="FY77" s="271"/>
      <c r="FZ77" s="709" t="s">
        <v>133</v>
      </c>
      <c r="GA77" s="709"/>
      <c r="GB77" s="709"/>
      <c r="GC77" s="271"/>
      <c r="GD77" s="709" t="s">
        <v>133</v>
      </c>
      <c r="GE77" s="709"/>
      <c r="GF77" s="709"/>
      <c r="GG77" s="271"/>
      <c r="GH77" s="709" t="s">
        <v>133</v>
      </c>
      <c r="GI77" s="709"/>
      <c r="GJ77" s="709"/>
      <c r="GK77" s="271"/>
      <c r="GL77" s="709" t="s">
        <v>133</v>
      </c>
      <c r="GM77" s="709"/>
      <c r="GN77" s="709"/>
      <c r="GO77" s="271"/>
      <c r="GP77" s="709" t="s">
        <v>133</v>
      </c>
      <c r="GQ77" s="709"/>
      <c r="GR77" s="709"/>
      <c r="GS77" s="271"/>
      <c r="GT77" s="709" t="s">
        <v>133</v>
      </c>
      <c r="GU77" s="709"/>
      <c r="GV77" s="709"/>
      <c r="GW77" s="271"/>
      <c r="GX77" s="709" t="s">
        <v>133</v>
      </c>
      <c r="GY77" s="709"/>
      <c r="GZ77" s="709"/>
      <c r="HA77" s="271"/>
      <c r="HB77" s="709" t="s">
        <v>133</v>
      </c>
      <c r="HC77" s="709"/>
      <c r="HD77" s="709"/>
      <c r="HE77" s="271"/>
      <c r="HF77" s="709" t="s">
        <v>133</v>
      </c>
      <c r="HG77" s="709"/>
      <c r="HH77" s="709"/>
      <c r="HI77" s="271"/>
      <c r="HJ77" s="709" t="s">
        <v>133</v>
      </c>
      <c r="HK77" s="709"/>
      <c r="HL77" s="709"/>
      <c r="HM77" s="271"/>
      <c r="HN77" s="709" t="s">
        <v>133</v>
      </c>
      <c r="HO77" s="709"/>
      <c r="HP77" s="709"/>
      <c r="HQ77" s="271"/>
      <c r="HR77" s="709" t="s">
        <v>133</v>
      </c>
      <c r="HS77" s="709"/>
      <c r="HT77" s="709"/>
      <c r="HU77" s="271"/>
      <c r="HV77" s="709" t="s">
        <v>133</v>
      </c>
      <c r="HW77" s="709"/>
      <c r="HX77" s="709"/>
      <c r="HY77" s="271"/>
      <c r="HZ77" s="709" t="s">
        <v>133</v>
      </c>
      <c r="IA77" s="709"/>
      <c r="IB77" s="709"/>
      <c r="IC77" s="271"/>
      <c r="ID77" s="709" t="s">
        <v>133</v>
      </c>
      <c r="IE77" s="709"/>
      <c r="IF77" s="709"/>
      <c r="IG77" s="271"/>
      <c r="IH77" s="709" t="s">
        <v>133</v>
      </c>
      <c r="II77" s="709"/>
      <c r="IJ77" s="709"/>
      <c r="IK77" s="271"/>
      <c r="IL77" s="709" t="s">
        <v>133</v>
      </c>
      <c r="IM77" s="709"/>
      <c r="IN77" s="709"/>
      <c r="IO77" s="271"/>
      <c r="IP77" s="709" t="s">
        <v>133</v>
      </c>
      <c r="IQ77" s="709"/>
      <c r="IR77" s="709"/>
      <c r="IS77" s="271"/>
      <c r="IT77" s="709" t="s">
        <v>133</v>
      </c>
      <c r="IU77" s="709"/>
      <c r="IV77" s="709"/>
    </row>
    <row r="78" spans="1:256" ht="24" thickBot="1">
      <c r="A78" s="710" t="s">
        <v>582</v>
      </c>
      <c r="B78" s="710"/>
      <c r="C78" s="710"/>
      <c r="D78" s="710"/>
      <c r="E78" s="729"/>
      <c r="F78" s="729"/>
      <c r="G78" s="729"/>
      <c r="H78" s="729"/>
      <c r="I78" s="729"/>
      <c r="J78" s="729"/>
      <c r="K78" s="729"/>
      <c r="L78" s="729"/>
      <c r="M78" s="729"/>
      <c r="N78" s="729"/>
      <c r="O78" s="729"/>
      <c r="P78" s="729"/>
      <c r="Q78" s="729"/>
      <c r="R78" s="729"/>
      <c r="S78" s="710"/>
      <c r="T78" s="710"/>
      <c r="U78" s="710" t="s">
        <v>582</v>
      </c>
      <c r="V78" s="710"/>
      <c r="W78" s="710"/>
      <c r="X78" s="710"/>
      <c r="Y78" s="710" t="s">
        <v>582</v>
      </c>
      <c r="Z78" s="710"/>
      <c r="AA78" s="710"/>
      <c r="AB78" s="710"/>
      <c r="AC78" s="710" t="s">
        <v>582</v>
      </c>
      <c r="AD78" s="710"/>
      <c r="AE78" s="710"/>
      <c r="AF78" s="710"/>
      <c r="AG78" s="710" t="s">
        <v>582</v>
      </c>
      <c r="AH78" s="710"/>
      <c r="AI78" s="710"/>
      <c r="AJ78" s="710"/>
      <c r="AK78" s="710" t="s">
        <v>582</v>
      </c>
      <c r="AL78" s="710"/>
      <c r="AM78" s="710"/>
      <c r="AN78" s="710"/>
      <c r="AO78" s="710" t="s">
        <v>582</v>
      </c>
      <c r="AP78" s="710"/>
      <c r="AQ78" s="710"/>
      <c r="AR78" s="710"/>
      <c r="AS78" s="710" t="s">
        <v>582</v>
      </c>
      <c r="AT78" s="710"/>
      <c r="AU78" s="710"/>
      <c r="AV78" s="710"/>
      <c r="AW78" s="710" t="s">
        <v>582</v>
      </c>
      <c r="AX78" s="710"/>
      <c r="AY78" s="710"/>
      <c r="AZ78" s="710"/>
      <c r="BA78" s="710" t="s">
        <v>582</v>
      </c>
      <c r="BB78" s="710"/>
      <c r="BC78" s="710"/>
      <c r="BD78" s="710"/>
      <c r="BE78" s="710" t="s">
        <v>582</v>
      </c>
      <c r="BF78" s="710"/>
      <c r="BG78" s="710"/>
      <c r="BH78" s="710"/>
      <c r="BI78" s="710" t="s">
        <v>582</v>
      </c>
      <c r="BJ78" s="710"/>
      <c r="BK78" s="710"/>
      <c r="BL78" s="710"/>
      <c r="BM78" s="710" t="s">
        <v>582</v>
      </c>
      <c r="BN78" s="710"/>
      <c r="BO78" s="710"/>
      <c r="BP78" s="710"/>
      <c r="BQ78" s="710" t="s">
        <v>582</v>
      </c>
      <c r="BR78" s="710"/>
      <c r="BS78" s="710"/>
      <c r="BT78" s="710"/>
      <c r="BU78" s="710" t="s">
        <v>582</v>
      </c>
      <c r="BV78" s="710"/>
      <c r="BW78" s="710"/>
      <c r="BX78" s="710"/>
      <c r="BY78" s="710" t="s">
        <v>582</v>
      </c>
      <c r="BZ78" s="710"/>
      <c r="CA78" s="710"/>
      <c r="CB78" s="710"/>
      <c r="CC78" s="710" t="s">
        <v>582</v>
      </c>
      <c r="CD78" s="710"/>
      <c r="CE78" s="710"/>
      <c r="CF78" s="710"/>
      <c r="CG78" s="710" t="s">
        <v>582</v>
      </c>
      <c r="CH78" s="710"/>
      <c r="CI78" s="710"/>
      <c r="CJ78" s="710"/>
      <c r="CK78" s="710" t="s">
        <v>582</v>
      </c>
      <c r="CL78" s="710"/>
      <c r="CM78" s="710"/>
      <c r="CN78" s="710"/>
      <c r="CO78" s="710" t="s">
        <v>582</v>
      </c>
      <c r="CP78" s="710"/>
      <c r="CQ78" s="710"/>
      <c r="CR78" s="710"/>
      <c r="CS78" s="710" t="s">
        <v>582</v>
      </c>
      <c r="CT78" s="710"/>
      <c r="CU78" s="710"/>
      <c r="CV78" s="710"/>
      <c r="CW78" s="710" t="s">
        <v>582</v>
      </c>
      <c r="CX78" s="710"/>
      <c r="CY78" s="710"/>
      <c r="CZ78" s="710"/>
      <c r="DA78" s="710" t="s">
        <v>582</v>
      </c>
      <c r="DB78" s="710"/>
      <c r="DC78" s="710"/>
      <c r="DD78" s="710"/>
      <c r="DE78" s="710" t="s">
        <v>582</v>
      </c>
      <c r="DF78" s="710"/>
      <c r="DG78" s="710"/>
      <c r="DH78" s="710"/>
      <c r="DI78" s="710" t="s">
        <v>582</v>
      </c>
      <c r="DJ78" s="710"/>
      <c r="DK78" s="710"/>
      <c r="DL78" s="710"/>
      <c r="DM78" s="710" t="s">
        <v>582</v>
      </c>
      <c r="DN78" s="710"/>
      <c r="DO78" s="710"/>
      <c r="DP78" s="710"/>
      <c r="DQ78" s="710" t="s">
        <v>582</v>
      </c>
      <c r="DR78" s="710"/>
      <c r="DS78" s="710"/>
      <c r="DT78" s="710"/>
      <c r="DU78" s="710" t="s">
        <v>582</v>
      </c>
      <c r="DV78" s="710"/>
      <c r="DW78" s="710"/>
      <c r="DX78" s="710"/>
      <c r="DY78" s="710" t="s">
        <v>582</v>
      </c>
      <c r="DZ78" s="710"/>
      <c r="EA78" s="710"/>
      <c r="EB78" s="710"/>
      <c r="EC78" s="710" t="s">
        <v>582</v>
      </c>
      <c r="ED78" s="710"/>
      <c r="EE78" s="710"/>
      <c r="EF78" s="710"/>
      <c r="EG78" s="710" t="s">
        <v>582</v>
      </c>
      <c r="EH78" s="710"/>
      <c r="EI78" s="710"/>
      <c r="EJ78" s="710"/>
      <c r="EK78" s="710" t="s">
        <v>582</v>
      </c>
      <c r="EL78" s="710"/>
      <c r="EM78" s="710"/>
      <c r="EN78" s="710"/>
      <c r="EO78" s="710" t="s">
        <v>582</v>
      </c>
      <c r="EP78" s="710"/>
      <c r="EQ78" s="710"/>
      <c r="ER78" s="710"/>
      <c r="ES78" s="710" t="s">
        <v>582</v>
      </c>
      <c r="ET78" s="710"/>
      <c r="EU78" s="710"/>
      <c r="EV78" s="710"/>
      <c r="EW78" s="710" t="s">
        <v>582</v>
      </c>
      <c r="EX78" s="710"/>
      <c r="EY78" s="710"/>
      <c r="EZ78" s="710"/>
      <c r="FA78" s="710" t="s">
        <v>582</v>
      </c>
      <c r="FB78" s="710"/>
      <c r="FC78" s="710"/>
      <c r="FD78" s="710"/>
      <c r="FE78" s="710" t="s">
        <v>582</v>
      </c>
      <c r="FF78" s="710"/>
      <c r="FG78" s="710"/>
      <c r="FH78" s="710"/>
      <c r="FI78" s="710" t="s">
        <v>582</v>
      </c>
      <c r="FJ78" s="710"/>
      <c r="FK78" s="710"/>
      <c r="FL78" s="710"/>
      <c r="FM78" s="710" t="s">
        <v>582</v>
      </c>
      <c r="FN78" s="710"/>
      <c r="FO78" s="710"/>
      <c r="FP78" s="710"/>
      <c r="FQ78" s="710" t="s">
        <v>582</v>
      </c>
      <c r="FR78" s="710"/>
      <c r="FS78" s="710"/>
      <c r="FT78" s="710"/>
      <c r="FU78" s="710" t="s">
        <v>582</v>
      </c>
      <c r="FV78" s="710"/>
      <c r="FW78" s="710"/>
      <c r="FX78" s="710"/>
      <c r="FY78" s="710" t="s">
        <v>582</v>
      </c>
      <c r="FZ78" s="710"/>
      <c r="GA78" s="710"/>
      <c r="GB78" s="710"/>
      <c r="GC78" s="710" t="s">
        <v>582</v>
      </c>
      <c r="GD78" s="710"/>
      <c r="GE78" s="710"/>
      <c r="GF78" s="710"/>
      <c r="GG78" s="710" t="s">
        <v>582</v>
      </c>
      <c r="GH78" s="710"/>
      <c r="GI78" s="710"/>
      <c r="GJ78" s="710"/>
      <c r="GK78" s="710" t="s">
        <v>582</v>
      </c>
      <c r="GL78" s="710"/>
      <c r="GM78" s="710"/>
      <c r="GN78" s="710"/>
      <c r="GO78" s="710" t="s">
        <v>582</v>
      </c>
      <c r="GP78" s="710"/>
      <c r="GQ78" s="710"/>
      <c r="GR78" s="710"/>
      <c r="GS78" s="710" t="s">
        <v>582</v>
      </c>
      <c r="GT78" s="710"/>
      <c r="GU78" s="710"/>
      <c r="GV78" s="710"/>
      <c r="GW78" s="710" t="s">
        <v>582</v>
      </c>
      <c r="GX78" s="710"/>
      <c r="GY78" s="710"/>
      <c r="GZ78" s="710"/>
      <c r="HA78" s="710" t="s">
        <v>582</v>
      </c>
      <c r="HB78" s="710"/>
      <c r="HC78" s="710"/>
      <c r="HD78" s="710"/>
      <c r="HE78" s="710" t="s">
        <v>582</v>
      </c>
      <c r="HF78" s="710"/>
      <c r="HG78" s="710"/>
      <c r="HH78" s="710"/>
      <c r="HI78" s="710" t="s">
        <v>582</v>
      </c>
      <c r="HJ78" s="710"/>
      <c r="HK78" s="710"/>
      <c r="HL78" s="710"/>
      <c r="HM78" s="710" t="s">
        <v>582</v>
      </c>
      <c r="HN78" s="710"/>
      <c r="HO78" s="710"/>
      <c r="HP78" s="710"/>
      <c r="HQ78" s="710" t="s">
        <v>582</v>
      </c>
      <c r="HR78" s="710"/>
      <c r="HS78" s="710"/>
      <c r="HT78" s="710"/>
      <c r="HU78" s="710" t="s">
        <v>582</v>
      </c>
      <c r="HV78" s="710"/>
      <c r="HW78" s="710"/>
      <c r="HX78" s="710"/>
      <c r="HY78" s="710" t="s">
        <v>582</v>
      </c>
      <c r="HZ78" s="710"/>
      <c r="IA78" s="710"/>
      <c r="IB78" s="710"/>
      <c r="IC78" s="710" t="s">
        <v>582</v>
      </c>
      <c r="ID78" s="710"/>
      <c r="IE78" s="710"/>
      <c r="IF78" s="710"/>
      <c r="IG78" s="710" t="s">
        <v>582</v>
      </c>
      <c r="IH78" s="710"/>
      <c r="II78" s="710"/>
      <c r="IJ78" s="710"/>
      <c r="IK78" s="710" t="s">
        <v>582</v>
      </c>
      <c r="IL78" s="710"/>
      <c r="IM78" s="710"/>
      <c r="IN78" s="710"/>
      <c r="IO78" s="710" t="s">
        <v>582</v>
      </c>
      <c r="IP78" s="710"/>
      <c r="IQ78" s="710"/>
      <c r="IR78" s="710"/>
      <c r="IS78" s="710" t="s">
        <v>582</v>
      </c>
      <c r="IT78" s="710"/>
      <c r="IU78" s="710"/>
      <c r="IV78" s="710"/>
    </row>
    <row r="79" spans="1:18" ht="15.75">
      <c r="A79"/>
      <c r="B79" s="377" t="s">
        <v>71</v>
      </c>
      <c r="C79"/>
      <c r="D79" s="376" t="s">
        <v>52</v>
      </c>
      <c r="E79" s="367"/>
      <c r="F79" s="367"/>
      <c r="G79" s="367"/>
      <c r="H79" s="367"/>
      <c r="I79" s="367"/>
      <c r="J79" s="367"/>
      <c r="K79" s="367"/>
      <c r="L79" s="367"/>
      <c r="M79" s="367"/>
      <c r="N79" s="367"/>
      <c r="O79" s="367"/>
      <c r="P79" s="367"/>
      <c r="Q79" s="367"/>
      <c r="R79" s="367"/>
    </row>
    <row r="80" spans="1:4" ht="22.5">
      <c r="A80" s="270"/>
      <c r="B80" s="743" t="s">
        <v>660</v>
      </c>
      <c r="C80" s="743"/>
      <c r="D80" s="743"/>
    </row>
    <row r="81" spans="1:4" ht="23.25">
      <c r="A81" s="58"/>
      <c r="B81" s="744" t="s">
        <v>639</v>
      </c>
      <c r="C81" s="744"/>
      <c r="D81" s="744"/>
    </row>
    <row r="82" spans="1:4" ht="24" thickBot="1">
      <c r="A82" s="58"/>
      <c r="B82" s="370"/>
      <c r="C82" s="370"/>
      <c r="D82" s="369"/>
    </row>
    <row r="83" spans="1:4" ht="17.25" thickBot="1" thickTop="1">
      <c r="A83" s="298"/>
      <c r="B83" s="65" t="s">
        <v>0</v>
      </c>
      <c r="C83" s="72" t="s">
        <v>5</v>
      </c>
      <c r="D83" s="65" t="s">
        <v>17</v>
      </c>
    </row>
    <row r="84" spans="1:4" ht="16.5" thickTop="1">
      <c r="A84" s="299"/>
      <c r="B84" s="745" t="s">
        <v>137</v>
      </c>
      <c r="C84" s="745"/>
      <c r="D84" s="746"/>
    </row>
    <row r="85" spans="1:4" ht="15.75">
      <c r="A85" s="299">
        <v>121</v>
      </c>
      <c r="B85" s="13" t="s">
        <v>1</v>
      </c>
      <c r="C85" s="297" t="str">
        <f>IF(A85="","",VLOOKUP(A85,'списки участников'!A:I,3,FALSE))</f>
        <v>Абдуллаева Элла</v>
      </c>
      <c r="D85" s="372" t="s">
        <v>107</v>
      </c>
    </row>
    <row r="86" spans="1:4" ht="15.75">
      <c r="A86" s="299">
        <v>113</v>
      </c>
      <c r="B86" s="13" t="s">
        <v>3</v>
      </c>
      <c r="C86" s="297" t="str">
        <f>IF(A86="","",VLOOKUP(A86,'списки участников'!A:I,3,FALSE))</f>
        <v>Исмаилова Айнур</v>
      </c>
      <c r="D86" s="300" t="s">
        <v>121</v>
      </c>
    </row>
    <row r="87" spans="1:4" ht="15.75">
      <c r="A87" s="299"/>
      <c r="B87" s="13" t="s">
        <v>6</v>
      </c>
      <c r="C87" s="297" t="s">
        <v>577</v>
      </c>
      <c r="D87" s="300" t="s">
        <v>643</v>
      </c>
    </row>
    <row r="88" spans="1:4" ht="15.75" customHeight="1">
      <c r="A88" s="299"/>
      <c r="B88" s="734" t="s">
        <v>642</v>
      </c>
      <c r="C88" s="734"/>
      <c r="D88" s="735"/>
    </row>
    <row r="89" spans="1:4" ht="15.75" customHeight="1">
      <c r="A89" s="299"/>
      <c r="B89" s="732"/>
      <c r="C89" s="732"/>
      <c r="D89" s="733"/>
    </row>
    <row r="90" spans="1:4" ht="15.75">
      <c r="A90" s="299"/>
      <c r="B90" s="597" t="s">
        <v>629</v>
      </c>
      <c r="C90" s="597"/>
      <c r="D90" s="736"/>
    </row>
    <row r="91" spans="1:4" ht="15.75">
      <c r="A91" s="299">
        <v>134</v>
      </c>
      <c r="B91" s="13" t="s">
        <v>1</v>
      </c>
      <c r="C91" s="297" t="str">
        <f>IF(A91="","",VLOOKUP(A91,'списки участников'!A:I,3,FALSE))</f>
        <v>Гильманова Диана</v>
      </c>
      <c r="D91" s="300" t="s">
        <v>641</v>
      </c>
    </row>
    <row r="92" spans="1:4" ht="15.75">
      <c r="A92" s="299">
        <v>111</v>
      </c>
      <c r="B92" s="13" t="s">
        <v>3</v>
      </c>
      <c r="C92" s="297" t="str">
        <f>IF(A92="","",VLOOKUP(A92,'списки участников'!A:I,3,FALSE))</f>
        <v>Набиева Анита</v>
      </c>
      <c r="D92" s="372" t="s">
        <v>50</v>
      </c>
    </row>
    <row r="93" spans="1:4" ht="15.75">
      <c r="A93" s="299">
        <v>123</v>
      </c>
      <c r="B93" s="13" t="s">
        <v>6</v>
      </c>
      <c r="C93" s="297" t="str">
        <f>IF(A93="","",VLOOKUP(A93,'списки участников'!A:I,3,FALSE))</f>
        <v>Назарова Мадина</v>
      </c>
      <c r="D93" s="372" t="s">
        <v>641</v>
      </c>
    </row>
    <row r="94" spans="1:4" ht="15.75" customHeight="1">
      <c r="A94" s="299"/>
      <c r="B94" s="734" t="s">
        <v>640</v>
      </c>
      <c r="C94" s="734"/>
      <c r="D94" s="735"/>
    </row>
    <row r="95" spans="1:4" ht="15.75" customHeight="1">
      <c r="A95" s="299"/>
      <c r="B95" s="734"/>
      <c r="C95" s="734"/>
      <c r="D95" s="735"/>
    </row>
    <row r="96" spans="1:6" ht="15.75">
      <c r="A96" s="299"/>
      <c r="B96" s="597" t="s">
        <v>131</v>
      </c>
      <c r="C96" s="597"/>
      <c r="D96" s="736"/>
      <c r="F96" s="367"/>
    </row>
    <row r="97" spans="1:6" ht="15.75">
      <c r="A97" s="299">
        <v>122</v>
      </c>
      <c r="B97" s="13" t="s">
        <v>1</v>
      </c>
      <c r="C97" s="286" t="str">
        <f>IF(A97="","",VLOOKUP(A97,'списки участников'!A:I,3,FALSE))</f>
        <v>Шайган Алена</v>
      </c>
      <c r="D97" s="300" t="s">
        <v>108</v>
      </c>
      <c r="F97" s="367"/>
    </row>
    <row r="98" spans="1:7" ht="15.75">
      <c r="A98" s="299">
        <v>112</v>
      </c>
      <c r="B98" s="13" t="s">
        <v>3</v>
      </c>
      <c r="C98" s="286" t="str">
        <f>IF(A98="","",VLOOKUP(A98,'списки участников'!A:I,3,FALSE))</f>
        <v>Алиева Маляк</v>
      </c>
      <c r="D98" s="372" t="s">
        <v>62</v>
      </c>
      <c r="G98" s="590"/>
    </row>
    <row r="99" spans="1:4" ht="15.75" customHeight="1">
      <c r="A99" s="299"/>
      <c r="B99" s="734" t="s">
        <v>637</v>
      </c>
      <c r="C99" s="734"/>
      <c r="D99" s="735"/>
    </row>
    <row r="100" spans="1:4" ht="15.75" customHeight="1">
      <c r="A100" s="299"/>
      <c r="B100" s="734"/>
      <c r="C100" s="734"/>
      <c r="D100" s="735"/>
    </row>
    <row r="101" spans="1:4" ht="15.75" customHeight="1">
      <c r="A101" s="299"/>
      <c r="B101" s="734"/>
      <c r="C101" s="734"/>
      <c r="D101" s="735"/>
    </row>
    <row r="102" spans="1:4" ht="15.75">
      <c r="A102" s="299"/>
      <c r="B102" s="597" t="s">
        <v>129</v>
      </c>
      <c r="C102" s="597"/>
      <c r="D102" s="736"/>
    </row>
    <row r="103" spans="1:4" ht="15.75">
      <c r="A103" s="299">
        <v>133</v>
      </c>
      <c r="B103" s="13" t="s">
        <v>1</v>
      </c>
      <c r="C103" s="286" t="str">
        <f>IF(A103="","",VLOOKUP(A103,'списки участников'!A:I,3,FALSE))</f>
        <v>Дюрягина Евгения</v>
      </c>
      <c r="D103" s="372" t="s">
        <v>90</v>
      </c>
    </row>
    <row r="104" spans="1:4" ht="15.75">
      <c r="A104" s="299">
        <v>132</v>
      </c>
      <c r="B104" s="13" t="s">
        <v>3</v>
      </c>
      <c r="C104" s="286" t="str">
        <f>IF(A104="","",VLOOKUP(A104,'списки участников'!A:I,3,FALSE))</f>
        <v>Байрамгузина Елена</v>
      </c>
      <c r="D104" s="300" t="s">
        <v>90</v>
      </c>
    </row>
    <row r="105" spans="1:4" ht="15.75" customHeight="1" thickBot="1">
      <c r="A105" s="293"/>
      <c r="B105" s="737" t="s">
        <v>634</v>
      </c>
      <c r="C105" s="738"/>
      <c r="D105" s="739"/>
    </row>
    <row r="106" ht="13.5" thickTop="1"/>
    <row r="107" spans="3:4" ht="15.75">
      <c r="C107" s="177" t="s">
        <v>586</v>
      </c>
      <c r="D107" s="30" t="s">
        <v>54</v>
      </c>
    </row>
    <row r="108" spans="3:4" ht="15.75">
      <c r="C108" s="177"/>
      <c r="D108" s="30"/>
    </row>
    <row r="109" spans="3:4" ht="15.75">
      <c r="C109" s="177" t="s">
        <v>587</v>
      </c>
      <c r="D109" s="30" t="s">
        <v>55</v>
      </c>
    </row>
    <row r="111" spans="1:4" ht="15.75">
      <c r="A111" s="44"/>
      <c r="B111" s="45"/>
      <c r="C111" s="79"/>
      <c r="D111" s="28"/>
    </row>
    <row r="112" spans="1:4" ht="15.75">
      <c r="A112" s="44"/>
      <c r="B112" s="45"/>
      <c r="C112" s="53"/>
      <c r="D112" s="28"/>
    </row>
    <row r="113" spans="1:4" ht="15.75">
      <c r="A113" s="44"/>
      <c r="B113" s="45"/>
      <c r="C113" s="53"/>
      <c r="D113" s="46"/>
    </row>
    <row r="114" spans="1:4" ht="15.75">
      <c r="A114" s="44"/>
      <c r="B114" s="45"/>
      <c r="C114" s="56"/>
      <c r="D114" s="28"/>
    </row>
    <row r="115" spans="1:4" ht="15.75">
      <c r="A115" s="44"/>
      <c r="B115" s="45"/>
      <c r="C115" s="56"/>
      <c r="D115" s="46"/>
    </row>
    <row r="116" spans="1:4" ht="15.75">
      <c r="A116" s="44"/>
      <c r="B116" s="45"/>
      <c r="C116" s="53"/>
      <c r="D116" s="48"/>
    </row>
    <row r="117" spans="1:4" ht="15.75">
      <c r="A117" s="44"/>
      <c r="B117" s="45"/>
      <c r="C117" s="53"/>
      <c r="D117" s="28"/>
    </row>
    <row r="118" spans="1:4" ht="15.75">
      <c r="A118" s="44"/>
      <c r="B118" s="45"/>
      <c r="C118" s="56"/>
      <c r="D118" s="28"/>
    </row>
    <row r="119" spans="1:4" ht="15.75">
      <c r="A119" s="44"/>
      <c r="B119" s="45"/>
      <c r="C119" s="53"/>
      <c r="D119" s="28"/>
    </row>
    <row r="120" spans="1:4" ht="15.75">
      <c r="A120" s="44"/>
      <c r="B120" s="45"/>
      <c r="C120" s="53"/>
      <c r="D120" s="48"/>
    </row>
    <row r="121" spans="1:4" ht="15.75">
      <c r="A121" s="44"/>
      <c r="B121" s="45"/>
      <c r="C121" s="53"/>
      <c r="D121" s="28"/>
    </row>
    <row r="122" spans="1:4" ht="15.75">
      <c r="A122" s="44"/>
      <c r="B122" s="45"/>
      <c r="C122" s="79"/>
      <c r="D122" s="28"/>
    </row>
    <row r="123" spans="1:4" ht="15.75">
      <c r="A123" s="44"/>
      <c r="B123" s="45"/>
      <c r="C123" s="53"/>
      <c r="D123" s="28"/>
    </row>
    <row r="124" spans="1:4" ht="15.75">
      <c r="A124" s="44"/>
      <c r="B124" s="45"/>
      <c r="C124" s="53"/>
      <c r="D124" s="28"/>
    </row>
    <row r="125" spans="1:4" ht="15.75">
      <c r="A125" s="44"/>
      <c r="B125" s="45"/>
      <c r="C125" s="53"/>
      <c r="D125" s="46"/>
    </row>
  </sheetData>
  <sheetProtection/>
  <mergeCells count="425">
    <mergeCell ref="B56:D56"/>
    <mergeCell ref="B67:D67"/>
    <mergeCell ref="B16:D16"/>
    <mergeCell ref="B23:D23"/>
    <mergeCell ref="B33:D33"/>
    <mergeCell ref="B28:D28"/>
    <mergeCell ref="B45:D45"/>
    <mergeCell ref="B50:D50"/>
    <mergeCell ref="B60:D60"/>
    <mergeCell ref="B54:D54"/>
    <mergeCell ref="B84:D84"/>
    <mergeCell ref="B90:D90"/>
    <mergeCell ref="B48:D48"/>
    <mergeCell ref="A3:C3"/>
    <mergeCell ref="B13:D13"/>
    <mergeCell ref="B18:D18"/>
    <mergeCell ref="B25:D25"/>
    <mergeCell ref="B30:D30"/>
    <mergeCell ref="B42:D42"/>
    <mergeCell ref="B11:D11"/>
    <mergeCell ref="B102:D102"/>
    <mergeCell ref="B100:D100"/>
    <mergeCell ref="B99:D99"/>
    <mergeCell ref="B105:D105"/>
    <mergeCell ref="B95:D95"/>
    <mergeCell ref="B62:D62"/>
    <mergeCell ref="B69:D69"/>
    <mergeCell ref="B72:D72"/>
    <mergeCell ref="B88:D88"/>
    <mergeCell ref="B89:D89"/>
    <mergeCell ref="B68:D68"/>
    <mergeCell ref="B1:D1"/>
    <mergeCell ref="B38:D38"/>
    <mergeCell ref="B101:D101"/>
    <mergeCell ref="A2:D2"/>
    <mergeCell ref="B4:D4"/>
    <mergeCell ref="B96:D96"/>
    <mergeCell ref="B94:D94"/>
    <mergeCell ref="B80:D80"/>
    <mergeCell ref="B81:D81"/>
    <mergeCell ref="J38:L38"/>
    <mergeCell ref="N38:P38"/>
    <mergeCell ref="R38:T38"/>
    <mergeCell ref="V38:X38"/>
    <mergeCell ref="Z38:AB38"/>
    <mergeCell ref="AD38:AF38"/>
    <mergeCell ref="AH38:AJ38"/>
    <mergeCell ref="AL38:AN38"/>
    <mergeCell ref="AP38:AR38"/>
    <mergeCell ref="AT38:AV38"/>
    <mergeCell ref="AX38:AZ38"/>
    <mergeCell ref="BB38:BD38"/>
    <mergeCell ref="BF38:BH38"/>
    <mergeCell ref="BJ38:BL38"/>
    <mergeCell ref="BN38:BP38"/>
    <mergeCell ref="BR38:BT38"/>
    <mergeCell ref="BV38:BX38"/>
    <mergeCell ref="BZ38:CB38"/>
    <mergeCell ref="CD38:CF38"/>
    <mergeCell ref="CH38:CJ38"/>
    <mergeCell ref="CL38:CN38"/>
    <mergeCell ref="CP38:CR38"/>
    <mergeCell ref="CT38:CV38"/>
    <mergeCell ref="CX38:CZ38"/>
    <mergeCell ref="DB38:DD38"/>
    <mergeCell ref="DF38:DH38"/>
    <mergeCell ref="DJ38:DL38"/>
    <mergeCell ref="DN38:DP38"/>
    <mergeCell ref="DR38:DT38"/>
    <mergeCell ref="DV38:DX38"/>
    <mergeCell ref="DZ38:EB38"/>
    <mergeCell ref="ED38:EF38"/>
    <mergeCell ref="EH38:EJ38"/>
    <mergeCell ref="EL38:EN38"/>
    <mergeCell ref="EP38:ER38"/>
    <mergeCell ref="ET38:EV38"/>
    <mergeCell ref="EX38:EZ38"/>
    <mergeCell ref="FB38:FD38"/>
    <mergeCell ref="FF38:FH38"/>
    <mergeCell ref="FJ38:FL38"/>
    <mergeCell ref="FN38:FP38"/>
    <mergeCell ref="FR38:FT38"/>
    <mergeCell ref="FV38:FX38"/>
    <mergeCell ref="FZ38:GB38"/>
    <mergeCell ref="GD38:GF38"/>
    <mergeCell ref="GH38:GJ38"/>
    <mergeCell ref="GL38:GN38"/>
    <mergeCell ref="GP38:GR38"/>
    <mergeCell ref="GT38:GV38"/>
    <mergeCell ref="GX38:GZ38"/>
    <mergeCell ref="HB38:HD38"/>
    <mergeCell ref="HF38:HH38"/>
    <mergeCell ref="HJ38:HL38"/>
    <mergeCell ref="HN38:HP38"/>
    <mergeCell ref="HR38:HT38"/>
    <mergeCell ref="HV38:HX38"/>
    <mergeCell ref="HZ38:IB38"/>
    <mergeCell ref="ID38:IF38"/>
    <mergeCell ref="IH38:IJ38"/>
    <mergeCell ref="IL38:IN38"/>
    <mergeCell ref="IP38:IR38"/>
    <mergeCell ref="IT38:IV38"/>
    <mergeCell ref="A39:D39"/>
    <mergeCell ref="E39:H39"/>
    <mergeCell ref="I39:L39"/>
    <mergeCell ref="M39:P39"/>
    <mergeCell ref="Q39:T39"/>
    <mergeCell ref="U39:X39"/>
    <mergeCell ref="Y39:AB39"/>
    <mergeCell ref="AC39:AF39"/>
    <mergeCell ref="AG39:AJ39"/>
    <mergeCell ref="AK39:AN39"/>
    <mergeCell ref="AO39:AR39"/>
    <mergeCell ref="AS39:AV39"/>
    <mergeCell ref="AW39:AZ39"/>
    <mergeCell ref="BA39:BD39"/>
    <mergeCell ref="BE39:BH39"/>
    <mergeCell ref="BI39:BL39"/>
    <mergeCell ref="BM39:BP39"/>
    <mergeCell ref="BQ39:BT39"/>
    <mergeCell ref="BU39:BX39"/>
    <mergeCell ref="BY39:CB39"/>
    <mergeCell ref="CC39:CF39"/>
    <mergeCell ref="CG39:CJ39"/>
    <mergeCell ref="CK39:CN39"/>
    <mergeCell ref="CO39:CR39"/>
    <mergeCell ref="CS39:CV39"/>
    <mergeCell ref="CW39:CZ39"/>
    <mergeCell ref="DA39:DD39"/>
    <mergeCell ref="DE39:DH39"/>
    <mergeCell ref="DI39:DL39"/>
    <mergeCell ref="DM39:DP39"/>
    <mergeCell ref="DQ39:DT39"/>
    <mergeCell ref="DU39:DX39"/>
    <mergeCell ref="DY39:EB39"/>
    <mergeCell ref="EC39:EF39"/>
    <mergeCell ref="EG39:EJ39"/>
    <mergeCell ref="EK39:EN39"/>
    <mergeCell ref="EO39:ER39"/>
    <mergeCell ref="ES39:EV39"/>
    <mergeCell ref="EW39:EZ39"/>
    <mergeCell ref="FA39:FD39"/>
    <mergeCell ref="FE39:FH39"/>
    <mergeCell ref="FI39:FL39"/>
    <mergeCell ref="FM39:FP39"/>
    <mergeCell ref="FQ39:FT39"/>
    <mergeCell ref="FU39:FX39"/>
    <mergeCell ref="FY39:GB39"/>
    <mergeCell ref="GC39:GF39"/>
    <mergeCell ref="GG39:GJ39"/>
    <mergeCell ref="GK39:GN39"/>
    <mergeCell ref="GO39:GR39"/>
    <mergeCell ref="GS39:GV39"/>
    <mergeCell ref="GW39:GZ39"/>
    <mergeCell ref="HA39:HD39"/>
    <mergeCell ref="HE39:HH39"/>
    <mergeCell ref="HI39:HL39"/>
    <mergeCell ref="HM39:HP39"/>
    <mergeCell ref="HQ39:HT39"/>
    <mergeCell ref="HU39:HX39"/>
    <mergeCell ref="HY39:IB39"/>
    <mergeCell ref="IC39:IF39"/>
    <mergeCell ref="IG39:IJ39"/>
    <mergeCell ref="IK39:IN39"/>
    <mergeCell ref="IO39:IR39"/>
    <mergeCell ref="IS39:IV39"/>
    <mergeCell ref="A40:C40"/>
    <mergeCell ref="E40:G40"/>
    <mergeCell ref="I40:K40"/>
    <mergeCell ref="M40:O40"/>
    <mergeCell ref="Q40:S40"/>
    <mergeCell ref="U40:W40"/>
    <mergeCell ref="Y40:AA40"/>
    <mergeCell ref="AC40:AE40"/>
    <mergeCell ref="AG40:AI40"/>
    <mergeCell ref="AK40:AM40"/>
    <mergeCell ref="AO40:AQ40"/>
    <mergeCell ref="AS40:AU40"/>
    <mergeCell ref="AW40:AY40"/>
    <mergeCell ref="BA40:BC40"/>
    <mergeCell ref="BE40:BG40"/>
    <mergeCell ref="BI40:BK40"/>
    <mergeCell ref="BM40:BO40"/>
    <mergeCell ref="BQ40:BS40"/>
    <mergeCell ref="BU40:BW40"/>
    <mergeCell ref="BY40:CA40"/>
    <mergeCell ref="CC40:CE40"/>
    <mergeCell ref="CG40:CI40"/>
    <mergeCell ref="CK40:CM40"/>
    <mergeCell ref="CO40:CQ40"/>
    <mergeCell ref="CS40:CU40"/>
    <mergeCell ref="CW40:CY40"/>
    <mergeCell ref="DA40:DC40"/>
    <mergeCell ref="DE40:DG40"/>
    <mergeCell ref="DI40:DK40"/>
    <mergeCell ref="DM40:DO40"/>
    <mergeCell ref="DQ40:DS40"/>
    <mergeCell ref="DU40:DW40"/>
    <mergeCell ref="DY40:EA40"/>
    <mergeCell ref="EC40:EE40"/>
    <mergeCell ref="EG40:EI40"/>
    <mergeCell ref="EK40:EM40"/>
    <mergeCell ref="EO40:EQ40"/>
    <mergeCell ref="ES40:EU40"/>
    <mergeCell ref="EW40:EY40"/>
    <mergeCell ref="FA40:FC40"/>
    <mergeCell ref="FE40:FG40"/>
    <mergeCell ref="FI40:FK40"/>
    <mergeCell ref="FM40:FO40"/>
    <mergeCell ref="FQ40:FS40"/>
    <mergeCell ref="FU40:FW40"/>
    <mergeCell ref="FY40:GA40"/>
    <mergeCell ref="GC40:GE40"/>
    <mergeCell ref="GG40:GI40"/>
    <mergeCell ref="GK40:GM40"/>
    <mergeCell ref="GO40:GQ40"/>
    <mergeCell ref="GS40:GU40"/>
    <mergeCell ref="GW40:GY40"/>
    <mergeCell ref="HA40:HC40"/>
    <mergeCell ref="HE40:HG40"/>
    <mergeCell ref="HI40:HK40"/>
    <mergeCell ref="HM40:HO40"/>
    <mergeCell ref="HQ40:HS40"/>
    <mergeCell ref="HU40:HW40"/>
    <mergeCell ref="HY40:IA40"/>
    <mergeCell ref="IC40:IE40"/>
    <mergeCell ref="IG40:II40"/>
    <mergeCell ref="IK40:IM40"/>
    <mergeCell ref="IO40:IQ40"/>
    <mergeCell ref="IS40:IU40"/>
    <mergeCell ref="B41:D41"/>
    <mergeCell ref="F41:H41"/>
    <mergeCell ref="J41:L41"/>
    <mergeCell ref="N41:P41"/>
    <mergeCell ref="R41:T41"/>
    <mergeCell ref="V41:X41"/>
    <mergeCell ref="Z41:AB41"/>
    <mergeCell ref="AD41:AF41"/>
    <mergeCell ref="AH41:AJ41"/>
    <mergeCell ref="AL41:AN41"/>
    <mergeCell ref="AP41:AR41"/>
    <mergeCell ref="AT41:AV41"/>
    <mergeCell ref="AX41:AZ41"/>
    <mergeCell ref="BB41:BD41"/>
    <mergeCell ref="BF41:BH41"/>
    <mergeCell ref="BJ41:BL41"/>
    <mergeCell ref="BN41:BP41"/>
    <mergeCell ref="BR41:BT41"/>
    <mergeCell ref="BV41:BX41"/>
    <mergeCell ref="BZ41:CB41"/>
    <mergeCell ref="CD41:CF41"/>
    <mergeCell ref="CH41:CJ41"/>
    <mergeCell ref="CL41:CN41"/>
    <mergeCell ref="CP41:CR41"/>
    <mergeCell ref="CT41:CV41"/>
    <mergeCell ref="CX41:CZ41"/>
    <mergeCell ref="DB41:DD41"/>
    <mergeCell ref="DF41:DH41"/>
    <mergeCell ref="DJ41:DL41"/>
    <mergeCell ref="DN41:DP41"/>
    <mergeCell ref="DR41:DT41"/>
    <mergeCell ref="DV41:DX41"/>
    <mergeCell ref="DZ41:EB41"/>
    <mergeCell ref="ED41:EF41"/>
    <mergeCell ref="EH41:EJ41"/>
    <mergeCell ref="EL41:EN41"/>
    <mergeCell ref="EP41:ER41"/>
    <mergeCell ref="ET41:EV41"/>
    <mergeCell ref="EX41:EZ41"/>
    <mergeCell ref="FB41:FD41"/>
    <mergeCell ref="FF41:FH41"/>
    <mergeCell ref="FJ41:FL41"/>
    <mergeCell ref="FN41:FP41"/>
    <mergeCell ref="FR41:FT41"/>
    <mergeCell ref="FV41:FX41"/>
    <mergeCell ref="FZ41:GB41"/>
    <mergeCell ref="GD41:GF41"/>
    <mergeCell ref="GH41:GJ41"/>
    <mergeCell ref="GL41:GN41"/>
    <mergeCell ref="GP41:GR41"/>
    <mergeCell ref="GT41:GV41"/>
    <mergeCell ref="GX41:GZ41"/>
    <mergeCell ref="HB41:HD41"/>
    <mergeCell ref="HF41:HH41"/>
    <mergeCell ref="HJ41:HL41"/>
    <mergeCell ref="HN41:HP41"/>
    <mergeCell ref="HR41:HT41"/>
    <mergeCell ref="HV41:HX41"/>
    <mergeCell ref="HZ41:IB41"/>
    <mergeCell ref="ID41:IF41"/>
    <mergeCell ref="IH41:IJ41"/>
    <mergeCell ref="IL41:IN41"/>
    <mergeCell ref="IP41:IR41"/>
    <mergeCell ref="IT41:IV41"/>
    <mergeCell ref="F38:H38"/>
    <mergeCell ref="B77:D77"/>
    <mergeCell ref="F77:H77"/>
    <mergeCell ref="J77:L77"/>
    <mergeCell ref="N77:P77"/>
    <mergeCell ref="R77:T77"/>
    <mergeCell ref="V77:X77"/>
    <mergeCell ref="Z77:AB77"/>
    <mergeCell ref="AD77:AF77"/>
    <mergeCell ref="AH77:AJ77"/>
    <mergeCell ref="AL77:AN77"/>
    <mergeCell ref="AP77:AR77"/>
    <mergeCell ref="AT77:AV77"/>
    <mergeCell ref="AX77:AZ77"/>
    <mergeCell ref="BB77:BD77"/>
    <mergeCell ref="BF77:BH77"/>
    <mergeCell ref="BJ77:BL77"/>
    <mergeCell ref="BN77:BP77"/>
    <mergeCell ref="BR77:BT77"/>
    <mergeCell ref="BV77:BX77"/>
    <mergeCell ref="BZ77:CB77"/>
    <mergeCell ref="CD77:CF77"/>
    <mergeCell ref="CH77:CJ77"/>
    <mergeCell ref="CL77:CN77"/>
    <mergeCell ref="CP77:CR77"/>
    <mergeCell ref="CT77:CV77"/>
    <mergeCell ref="CX77:CZ77"/>
    <mergeCell ref="DB77:DD77"/>
    <mergeCell ref="DF77:DH77"/>
    <mergeCell ref="DJ77:DL77"/>
    <mergeCell ref="DN77:DP77"/>
    <mergeCell ref="DR77:DT77"/>
    <mergeCell ref="DV77:DX77"/>
    <mergeCell ref="DZ77:EB77"/>
    <mergeCell ref="ED77:EF77"/>
    <mergeCell ref="EH77:EJ77"/>
    <mergeCell ref="EL77:EN77"/>
    <mergeCell ref="EP77:ER77"/>
    <mergeCell ref="ET77:EV77"/>
    <mergeCell ref="EX77:EZ77"/>
    <mergeCell ref="FB77:FD77"/>
    <mergeCell ref="FF77:FH77"/>
    <mergeCell ref="FJ77:FL77"/>
    <mergeCell ref="FN77:FP77"/>
    <mergeCell ref="FR77:FT77"/>
    <mergeCell ref="FV77:FX77"/>
    <mergeCell ref="FZ77:GB77"/>
    <mergeCell ref="GD77:GF77"/>
    <mergeCell ref="GH77:GJ77"/>
    <mergeCell ref="GL77:GN77"/>
    <mergeCell ref="GP77:GR77"/>
    <mergeCell ref="GT77:GV77"/>
    <mergeCell ref="GX77:GZ77"/>
    <mergeCell ref="HB77:HD77"/>
    <mergeCell ref="HF77:HH77"/>
    <mergeCell ref="HJ77:HL77"/>
    <mergeCell ref="HN77:HP77"/>
    <mergeCell ref="HR77:HT77"/>
    <mergeCell ref="HV77:HX77"/>
    <mergeCell ref="HZ77:IB77"/>
    <mergeCell ref="ID77:IF77"/>
    <mergeCell ref="IH77:IJ77"/>
    <mergeCell ref="IL77:IN77"/>
    <mergeCell ref="IP77:IR77"/>
    <mergeCell ref="IT77:IV77"/>
    <mergeCell ref="A78:D78"/>
    <mergeCell ref="E78:H78"/>
    <mergeCell ref="I78:L78"/>
    <mergeCell ref="M78:P78"/>
    <mergeCell ref="Q78:T78"/>
    <mergeCell ref="U78:X78"/>
    <mergeCell ref="Y78:AB78"/>
    <mergeCell ref="AC78:AF78"/>
    <mergeCell ref="AG78:AJ78"/>
    <mergeCell ref="AK78:AN78"/>
    <mergeCell ref="AO78:AR78"/>
    <mergeCell ref="AS78:AV78"/>
    <mergeCell ref="AW78:AZ78"/>
    <mergeCell ref="BA78:BD78"/>
    <mergeCell ref="BE78:BH78"/>
    <mergeCell ref="BI78:BL78"/>
    <mergeCell ref="BM78:BP78"/>
    <mergeCell ref="BQ78:BT78"/>
    <mergeCell ref="BU78:BX78"/>
    <mergeCell ref="BY78:CB78"/>
    <mergeCell ref="CC78:CF78"/>
    <mergeCell ref="CG78:CJ78"/>
    <mergeCell ref="CK78:CN78"/>
    <mergeCell ref="CO78:CR78"/>
    <mergeCell ref="CS78:CV78"/>
    <mergeCell ref="CW78:CZ78"/>
    <mergeCell ref="DA78:DD78"/>
    <mergeCell ref="DE78:DH78"/>
    <mergeCell ref="DI78:DL78"/>
    <mergeCell ref="DM78:DP78"/>
    <mergeCell ref="DQ78:DT78"/>
    <mergeCell ref="DU78:DX78"/>
    <mergeCell ref="DY78:EB78"/>
    <mergeCell ref="EC78:EF78"/>
    <mergeCell ref="EG78:EJ78"/>
    <mergeCell ref="EK78:EN78"/>
    <mergeCell ref="EO78:ER78"/>
    <mergeCell ref="ES78:EV78"/>
    <mergeCell ref="EW78:EZ78"/>
    <mergeCell ref="FA78:FD78"/>
    <mergeCell ref="FE78:FH78"/>
    <mergeCell ref="FI78:FL78"/>
    <mergeCell ref="FM78:FP78"/>
    <mergeCell ref="FQ78:FT78"/>
    <mergeCell ref="FU78:FX78"/>
    <mergeCell ref="FY78:GB78"/>
    <mergeCell ref="GC78:GF78"/>
    <mergeCell ref="GG78:GJ78"/>
    <mergeCell ref="GK78:GN78"/>
    <mergeCell ref="IG78:IJ78"/>
    <mergeCell ref="GO78:GR78"/>
    <mergeCell ref="GS78:GV78"/>
    <mergeCell ref="GW78:GZ78"/>
    <mergeCell ref="HA78:HD78"/>
    <mergeCell ref="HE78:HH78"/>
    <mergeCell ref="HI78:HL78"/>
    <mergeCell ref="IK78:IN78"/>
    <mergeCell ref="IO78:IR78"/>
    <mergeCell ref="IS78:IV78"/>
    <mergeCell ref="B5:D5"/>
    <mergeCell ref="B8:D8"/>
    <mergeCell ref="HM78:HP78"/>
    <mergeCell ref="HQ78:HT78"/>
    <mergeCell ref="HU78:HX78"/>
    <mergeCell ref="HY78:IB78"/>
    <mergeCell ref="IC78:IF78"/>
  </mergeCells>
  <printOptions/>
  <pageMargins left="0.7" right="0.7" top="0.75" bottom="0.75" header="0.3" footer="0.3"/>
  <pageSetup fitToHeight="0" fitToWidth="1" horizontalDpi="600" verticalDpi="600" orientation="portrait" paperSize="9" scale="99" r:id="rId1"/>
  <rowBreaks count="2" manualBreakCount="2">
    <brk id="37" max="3" man="1"/>
    <brk id="76" max="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U56"/>
  <sheetViews>
    <sheetView zoomScalePageLayoutView="0" workbookViewId="0" topLeftCell="A1">
      <selection activeCell="E4" sqref="E4"/>
    </sheetView>
  </sheetViews>
  <sheetFormatPr defaultColWidth="9.33203125" defaultRowHeight="12.75" outlineLevelCol="1"/>
  <cols>
    <col min="1" max="1" width="4.83203125" style="0" customWidth="1"/>
    <col min="2" max="2" width="4.83203125" style="0" hidden="1" customWidth="1" outlineLevel="1"/>
    <col min="3" max="3" width="33.16015625" style="0" customWidth="1" collapsed="1"/>
    <col min="4" max="4" width="1.3359375" style="0" customWidth="1"/>
    <col min="5" max="5" width="7.33203125" style="0" customWidth="1"/>
    <col min="6" max="7" width="1.3359375" style="0" customWidth="1"/>
    <col min="8" max="8" width="7.33203125" style="0" customWidth="1"/>
    <col min="9" max="10" width="1.3359375" style="0" customWidth="1"/>
    <col min="11" max="11" width="7.33203125" style="0" customWidth="1"/>
    <col min="12" max="13" width="1.3359375" style="0" customWidth="1"/>
    <col min="14" max="14" width="7.33203125" style="0" customWidth="1"/>
    <col min="15" max="16" width="1.3359375" style="0" customWidth="1"/>
    <col min="17" max="17" width="7.33203125" style="0" customWidth="1"/>
    <col min="18" max="18" width="1.66796875" style="0" customWidth="1"/>
    <col min="19" max="19" width="6.66015625" style="0" customWidth="1"/>
    <col min="20" max="21" width="7.5" style="0" customWidth="1"/>
  </cols>
  <sheetData>
    <row r="1" spans="1:21" ht="20.25">
      <c r="A1" s="788" t="s">
        <v>859</v>
      </c>
      <c r="B1" s="788"/>
      <c r="C1" s="788"/>
      <c r="D1" s="788"/>
      <c r="E1" s="788"/>
      <c r="F1" s="788"/>
      <c r="G1" s="788"/>
      <c r="H1" s="788"/>
      <c r="I1" s="788"/>
      <c r="J1" s="788"/>
      <c r="K1" s="788"/>
      <c r="L1" s="788"/>
      <c r="M1" s="788"/>
      <c r="N1" s="788"/>
      <c r="O1" s="788"/>
      <c r="P1" s="788"/>
      <c r="Q1" s="788"/>
      <c r="R1" s="788"/>
      <c r="S1" s="788"/>
      <c r="T1" s="788"/>
      <c r="U1" s="788"/>
    </row>
    <row r="2" spans="1:21" ht="20.25">
      <c r="A2" s="788" t="s">
        <v>582</v>
      </c>
      <c r="B2" s="788"/>
      <c r="C2" s="788"/>
      <c r="D2" s="788"/>
      <c r="E2" s="788"/>
      <c r="F2" s="788"/>
      <c r="G2" s="788"/>
      <c r="H2" s="788"/>
      <c r="I2" s="788"/>
      <c r="J2" s="788"/>
      <c r="K2" s="788"/>
      <c r="L2" s="788"/>
      <c r="M2" s="788"/>
      <c r="N2" s="788"/>
      <c r="O2" s="788"/>
      <c r="P2" s="788"/>
      <c r="Q2" s="788"/>
      <c r="R2" s="788"/>
      <c r="S2" s="788"/>
      <c r="T2" s="788"/>
      <c r="U2" s="788"/>
    </row>
    <row r="3" spans="1:21" ht="17.25">
      <c r="A3" s="776" t="s">
        <v>647</v>
      </c>
      <c r="B3" s="776"/>
      <c r="C3" s="776"/>
      <c r="D3" s="776"/>
      <c r="E3" s="776"/>
      <c r="F3" s="776"/>
      <c r="G3" s="776"/>
      <c r="H3" s="776"/>
      <c r="I3" s="776"/>
      <c r="J3" s="776"/>
      <c r="K3" s="776"/>
      <c r="L3" s="776"/>
      <c r="M3" s="776"/>
      <c r="N3" s="776"/>
      <c r="O3" s="776"/>
      <c r="P3" s="776"/>
      <c r="Q3" s="776"/>
      <c r="R3" s="776"/>
      <c r="S3" s="776"/>
      <c r="T3" s="776"/>
      <c r="U3" s="776"/>
    </row>
    <row r="4" spans="1:21" ht="15.75" thickBot="1">
      <c r="A4" s="301"/>
      <c r="B4" s="302"/>
      <c r="C4" s="302" t="s">
        <v>71</v>
      </c>
      <c r="D4" s="302"/>
      <c r="E4" s="302"/>
      <c r="F4" s="302"/>
      <c r="G4" s="302"/>
      <c r="H4" s="302"/>
      <c r="I4" s="302"/>
      <c r="J4" s="302"/>
      <c r="K4" s="302"/>
      <c r="L4" s="302"/>
      <c r="M4" s="302"/>
      <c r="N4" s="302"/>
      <c r="O4" s="302"/>
      <c r="P4" s="302"/>
      <c r="Q4" s="302"/>
      <c r="R4" s="302"/>
      <c r="S4" s="302"/>
      <c r="T4" s="302"/>
      <c r="U4" s="303" t="s">
        <v>52</v>
      </c>
    </row>
    <row r="5" spans="1:21" ht="15">
      <c r="A5" s="304"/>
      <c r="B5" s="305"/>
      <c r="C5" s="305"/>
      <c r="D5" s="305"/>
      <c r="E5" s="305"/>
      <c r="F5" s="305"/>
      <c r="G5" s="305"/>
      <c r="H5" s="305"/>
      <c r="I5" s="305"/>
      <c r="J5" s="305"/>
      <c r="K5" s="305"/>
      <c r="L5" s="305"/>
      <c r="M5" s="305"/>
      <c r="N5" s="305"/>
      <c r="O5" s="305"/>
      <c r="P5" s="305"/>
      <c r="Q5" s="305"/>
      <c r="R5" s="305"/>
      <c r="S5" s="305"/>
      <c r="T5" s="305"/>
      <c r="U5" s="306"/>
    </row>
    <row r="6" spans="1:21" ht="19.5">
      <c r="A6" s="307"/>
      <c r="B6" s="307"/>
      <c r="C6" s="346" t="s">
        <v>656</v>
      </c>
      <c r="D6" s="779"/>
      <c r="E6" s="779"/>
      <c r="F6" s="779"/>
      <c r="G6" s="779"/>
      <c r="H6" s="779"/>
      <c r="I6" s="308"/>
      <c r="J6" s="308"/>
      <c r="K6" s="308"/>
      <c r="L6" s="308"/>
      <c r="M6" s="308"/>
      <c r="N6" s="308"/>
      <c r="O6" s="308"/>
      <c r="P6" s="308"/>
      <c r="Q6" s="308"/>
      <c r="R6" s="308"/>
      <c r="S6" s="307"/>
      <c r="T6" s="308"/>
      <c r="U6" s="308"/>
    </row>
    <row r="7" spans="1:21" ht="13.5">
      <c r="A7" s="309" t="s">
        <v>0</v>
      </c>
      <c r="B7" s="309"/>
      <c r="C7" s="309" t="s">
        <v>658</v>
      </c>
      <c r="D7" s="756">
        <v>1</v>
      </c>
      <c r="E7" s="757"/>
      <c r="F7" s="758"/>
      <c r="G7" s="756">
        <v>2</v>
      </c>
      <c r="H7" s="757"/>
      <c r="I7" s="758"/>
      <c r="J7" s="756">
        <v>3</v>
      </c>
      <c r="K7" s="757"/>
      <c r="L7" s="758"/>
      <c r="M7" s="756">
        <v>4</v>
      </c>
      <c r="N7" s="757"/>
      <c r="O7" s="758"/>
      <c r="P7" s="756" t="s">
        <v>9</v>
      </c>
      <c r="Q7" s="757"/>
      <c r="R7" s="758"/>
      <c r="S7" s="309" t="s">
        <v>650</v>
      </c>
      <c r="T7" s="309" t="s">
        <v>651</v>
      </c>
      <c r="U7" s="309" t="s">
        <v>652</v>
      </c>
    </row>
    <row r="8" spans="1:21" ht="12.75">
      <c r="A8" s="762">
        <v>1</v>
      </c>
      <c r="B8" s="764">
        <v>1</v>
      </c>
      <c r="C8" s="777" t="s">
        <v>131</v>
      </c>
      <c r="D8" s="310"/>
      <c r="E8" s="311"/>
      <c r="F8" s="312"/>
      <c r="G8" s="313"/>
      <c r="H8" s="314" t="s">
        <v>3</v>
      </c>
      <c r="I8" s="315"/>
      <c r="J8" s="313"/>
      <c r="K8" s="314" t="s">
        <v>3</v>
      </c>
      <c r="L8" s="315"/>
      <c r="M8" s="313"/>
      <c r="N8" s="314" t="s">
        <v>3</v>
      </c>
      <c r="O8" s="315"/>
      <c r="P8" s="313"/>
      <c r="Q8" s="314" t="s">
        <v>3</v>
      </c>
      <c r="R8" s="315"/>
      <c r="S8" s="762" t="s">
        <v>105</v>
      </c>
      <c r="T8" s="762"/>
      <c r="U8" s="762" t="s">
        <v>1</v>
      </c>
    </row>
    <row r="9" spans="1:21" ht="12.75">
      <c r="A9" s="763"/>
      <c r="B9" s="765"/>
      <c r="C9" s="778"/>
      <c r="D9" s="316"/>
      <c r="E9" s="317"/>
      <c r="F9" s="318"/>
      <c r="G9" s="319"/>
      <c r="H9" s="320" t="s">
        <v>654</v>
      </c>
      <c r="I9" s="321"/>
      <c r="J9" s="319"/>
      <c r="K9" s="320" t="s">
        <v>653</v>
      </c>
      <c r="L9" s="321"/>
      <c r="M9" s="319"/>
      <c r="N9" s="320" t="s">
        <v>654</v>
      </c>
      <c r="O9" s="321"/>
      <c r="P9" s="319"/>
      <c r="Q9" s="320" t="s">
        <v>653</v>
      </c>
      <c r="R9" s="321"/>
      <c r="S9" s="763"/>
      <c r="T9" s="763"/>
      <c r="U9" s="763"/>
    </row>
    <row r="10" spans="1:21" ht="12.75">
      <c r="A10" s="762">
        <v>2</v>
      </c>
      <c r="B10" s="764">
        <v>2</v>
      </c>
      <c r="C10" s="786" t="s">
        <v>134</v>
      </c>
      <c r="D10" s="322"/>
      <c r="E10" s="314" t="s">
        <v>1</v>
      </c>
      <c r="F10" s="315"/>
      <c r="G10" s="323"/>
      <c r="H10" s="324"/>
      <c r="I10" s="325"/>
      <c r="J10" s="313"/>
      <c r="K10" s="314" t="s">
        <v>3</v>
      </c>
      <c r="L10" s="315"/>
      <c r="M10" s="313"/>
      <c r="N10" s="314" t="s">
        <v>3</v>
      </c>
      <c r="O10" s="315"/>
      <c r="P10" s="313"/>
      <c r="Q10" s="314" t="s">
        <v>3</v>
      </c>
      <c r="R10" s="315"/>
      <c r="S10" s="762" t="s">
        <v>104</v>
      </c>
      <c r="T10" s="762"/>
      <c r="U10" s="762" t="s">
        <v>3</v>
      </c>
    </row>
    <row r="11" spans="1:21" ht="12.75">
      <c r="A11" s="763"/>
      <c r="B11" s="765"/>
      <c r="C11" s="787"/>
      <c r="D11" s="326"/>
      <c r="E11" s="320" t="s">
        <v>145</v>
      </c>
      <c r="F11" s="321"/>
      <c r="G11" s="327"/>
      <c r="H11" s="328"/>
      <c r="I11" s="329"/>
      <c r="J11" s="319"/>
      <c r="K11" s="320" t="s">
        <v>654</v>
      </c>
      <c r="L11" s="321"/>
      <c r="M11" s="319"/>
      <c r="N11" s="320" t="s">
        <v>654</v>
      </c>
      <c r="O11" s="321"/>
      <c r="P11" s="319"/>
      <c r="Q11" s="320" t="s">
        <v>654</v>
      </c>
      <c r="R11" s="321"/>
      <c r="S11" s="763"/>
      <c r="T11" s="763"/>
      <c r="U11" s="763"/>
    </row>
    <row r="12" spans="1:21" ht="12.75">
      <c r="A12" s="762">
        <v>3</v>
      </c>
      <c r="B12" s="764">
        <v>3</v>
      </c>
      <c r="C12" s="766" t="s">
        <v>129</v>
      </c>
      <c r="D12" s="322"/>
      <c r="E12" s="314" t="s">
        <v>1</v>
      </c>
      <c r="F12" s="315"/>
      <c r="G12" s="313"/>
      <c r="H12" s="314" t="s">
        <v>1</v>
      </c>
      <c r="I12" s="315"/>
      <c r="J12" s="323"/>
      <c r="K12" s="324"/>
      <c r="L12" s="325"/>
      <c r="M12" s="313"/>
      <c r="N12" s="314" t="s">
        <v>3</v>
      </c>
      <c r="O12" s="315"/>
      <c r="P12" s="313"/>
      <c r="Q12" s="314" t="s">
        <v>1</v>
      </c>
      <c r="R12" s="315"/>
      <c r="S12" s="762" t="s">
        <v>9</v>
      </c>
      <c r="T12" s="772"/>
      <c r="U12" s="762" t="s">
        <v>2</v>
      </c>
    </row>
    <row r="13" spans="1:21" ht="12.75">
      <c r="A13" s="763"/>
      <c r="B13" s="765"/>
      <c r="C13" s="767"/>
      <c r="D13" s="326"/>
      <c r="E13" s="320" t="s">
        <v>157</v>
      </c>
      <c r="F13" s="321"/>
      <c r="G13" s="319"/>
      <c r="H13" s="320" t="s">
        <v>145</v>
      </c>
      <c r="I13" s="321"/>
      <c r="J13" s="327"/>
      <c r="K13" s="328"/>
      <c r="L13" s="329"/>
      <c r="M13" s="319"/>
      <c r="N13" s="320" t="s">
        <v>653</v>
      </c>
      <c r="O13" s="321"/>
      <c r="P13" s="319"/>
      <c r="Q13" s="320" t="s">
        <v>145</v>
      </c>
      <c r="R13" s="321"/>
      <c r="S13" s="763"/>
      <c r="T13" s="773"/>
      <c r="U13" s="763"/>
    </row>
    <row r="14" spans="1:21" ht="12.75">
      <c r="A14" s="762">
        <v>4</v>
      </c>
      <c r="B14" s="764">
        <v>4</v>
      </c>
      <c r="C14" s="766" t="s">
        <v>136</v>
      </c>
      <c r="D14" s="322"/>
      <c r="E14" s="314" t="s">
        <v>1</v>
      </c>
      <c r="F14" s="315"/>
      <c r="G14" s="313"/>
      <c r="H14" s="314" t="s">
        <v>1</v>
      </c>
      <c r="I14" s="315"/>
      <c r="J14" s="313"/>
      <c r="K14" s="314" t="s">
        <v>1</v>
      </c>
      <c r="L14" s="315"/>
      <c r="M14" s="323"/>
      <c r="N14" s="324"/>
      <c r="O14" s="325"/>
      <c r="P14" s="331"/>
      <c r="Q14" s="350" t="s">
        <v>1</v>
      </c>
      <c r="R14" s="347"/>
      <c r="S14" s="762" t="s">
        <v>2</v>
      </c>
      <c r="T14" s="772"/>
      <c r="U14" s="762" t="s">
        <v>9</v>
      </c>
    </row>
    <row r="15" spans="1:21" ht="12.75">
      <c r="A15" s="763"/>
      <c r="B15" s="765"/>
      <c r="C15" s="767"/>
      <c r="D15" s="326"/>
      <c r="E15" s="320" t="s">
        <v>145</v>
      </c>
      <c r="F15" s="321"/>
      <c r="G15" s="319"/>
      <c r="H15" s="320" t="s">
        <v>145</v>
      </c>
      <c r="I15" s="321"/>
      <c r="J15" s="319"/>
      <c r="K15" s="320" t="s">
        <v>157</v>
      </c>
      <c r="L15" s="321"/>
      <c r="M15" s="327"/>
      <c r="N15" s="328"/>
      <c r="O15" s="329"/>
      <c r="P15" s="333"/>
      <c r="Q15" s="348" t="s">
        <v>145</v>
      </c>
      <c r="R15" s="349"/>
      <c r="S15" s="763"/>
      <c r="T15" s="773"/>
      <c r="U15" s="763"/>
    </row>
    <row r="16" spans="1:21" ht="12.75">
      <c r="A16" s="762" t="s">
        <v>9</v>
      </c>
      <c r="B16" s="764">
        <v>4</v>
      </c>
      <c r="C16" s="766" t="s">
        <v>81</v>
      </c>
      <c r="D16" s="322"/>
      <c r="E16" s="314" t="s">
        <v>1</v>
      </c>
      <c r="F16" s="315"/>
      <c r="G16" s="313"/>
      <c r="H16" s="314" t="s">
        <v>1</v>
      </c>
      <c r="I16" s="315"/>
      <c r="J16" s="313"/>
      <c r="K16" s="314" t="s">
        <v>3</v>
      </c>
      <c r="L16" s="315"/>
      <c r="M16" s="331"/>
      <c r="N16" s="350" t="s">
        <v>3</v>
      </c>
      <c r="O16" s="347"/>
      <c r="P16" s="323"/>
      <c r="Q16" s="324"/>
      <c r="R16" s="325"/>
      <c r="S16" s="762" t="s">
        <v>8</v>
      </c>
      <c r="T16" s="772"/>
      <c r="U16" s="762" t="s">
        <v>6</v>
      </c>
    </row>
    <row r="17" spans="1:21" ht="12.75">
      <c r="A17" s="763"/>
      <c r="B17" s="765"/>
      <c r="C17" s="767"/>
      <c r="D17" s="326"/>
      <c r="E17" s="320" t="s">
        <v>157</v>
      </c>
      <c r="F17" s="321"/>
      <c r="G17" s="319"/>
      <c r="H17" s="320" t="s">
        <v>145</v>
      </c>
      <c r="I17" s="321"/>
      <c r="J17" s="319"/>
      <c r="K17" s="320" t="s">
        <v>654</v>
      </c>
      <c r="L17" s="321"/>
      <c r="M17" s="333"/>
      <c r="N17" s="348" t="s">
        <v>654</v>
      </c>
      <c r="O17" s="349"/>
      <c r="P17" s="327"/>
      <c r="Q17" s="328"/>
      <c r="R17" s="329"/>
      <c r="S17" s="763"/>
      <c r="T17" s="773"/>
      <c r="U17" s="763"/>
    </row>
    <row r="18" spans="1:21" ht="12.75">
      <c r="A18" s="308"/>
      <c r="B18" s="308"/>
      <c r="C18" s="308"/>
      <c r="D18" s="308"/>
      <c r="E18" s="308"/>
      <c r="F18" s="308"/>
      <c r="G18" s="308"/>
      <c r="H18" s="308"/>
      <c r="I18" s="308"/>
      <c r="J18" s="308"/>
      <c r="K18" s="308"/>
      <c r="L18" s="308"/>
      <c r="M18" s="308"/>
      <c r="N18" s="308"/>
      <c r="O18" s="308"/>
      <c r="P18" s="308"/>
      <c r="Q18" s="308"/>
      <c r="R18" s="308"/>
      <c r="S18" s="308"/>
      <c r="T18" s="308"/>
      <c r="U18" s="308"/>
    </row>
    <row r="19" spans="1:21" ht="19.5">
      <c r="A19" s="307"/>
      <c r="B19" s="307"/>
      <c r="C19" s="346" t="s">
        <v>649</v>
      </c>
      <c r="D19" s="779"/>
      <c r="E19" s="779"/>
      <c r="F19" s="779"/>
      <c r="G19" s="779"/>
      <c r="H19" s="779"/>
      <c r="I19" s="308"/>
      <c r="J19" s="308"/>
      <c r="K19" s="308"/>
      <c r="L19" s="308"/>
      <c r="M19" s="308"/>
      <c r="N19" s="308"/>
      <c r="O19" s="308"/>
      <c r="P19" s="308"/>
      <c r="Q19" s="308"/>
      <c r="R19" s="308"/>
      <c r="S19" s="307"/>
      <c r="T19" s="308"/>
      <c r="U19" s="308"/>
    </row>
    <row r="20" spans="1:21" ht="13.5">
      <c r="A20" s="309" t="s">
        <v>0</v>
      </c>
      <c r="B20" s="309"/>
      <c r="C20" s="309" t="s">
        <v>658</v>
      </c>
      <c r="D20" s="756" t="s">
        <v>1</v>
      </c>
      <c r="E20" s="757"/>
      <c r="F20" s="758"/>
      <c r="G20" s="756" t="s">
        <v>3</v>
      </c>
      <c r="H20" s="757"/>
      <c r="I20" s="758"/>
      <c r="J20" s="756" t="s">
        <v>6</v>
      </c>
      <c r="K20" s="757"/>
      <c r="L20" s="758"/>
      <c r="M20" s="756" t="s">
        <v>2</v>
      </c>
      <c r="N20" s="757"/>
      <c r="O20" s="758"/>
      <c r="P20" s="756" t="s">
        <v>9</v>
      </c>
      <c r="Q20" s="757"/>
      <c r="R20" s="758"/>
      <c r="S20" s="309" t="s">
        <v>650</v>
      </c>
      <c r="T20" s="309" t="s">
        <v>651</v>
      </c>
      <c r="U20" s="309" t="s">
        <v>652</v>
      </c>
    </row>
    <row r="21" spans="1:21" ht="12.75">
      <c r="A21" s="762">
        <v>1</v>
      </c>
      <c r="B21" s="764"/>
      <c r="C21" s="777" t="s">
        <v>135</v>
      </c>
      <c r="D21" s="330"/>
      <c r="E21" s="311"/>
      <c r="F21" s="312"/>
      <c r="G21" s="331"/>
      <c r="H21" s="314" t="s">
        <v>1</v>
      </c>
      <c r="I21" s="315"/>
      <c r="J21" s="313"/>
      <c r="K21" s="314" t="s">
        <v>1</v>
      </c>
      <c r="L21" s="315"/>
      <c r="M21" s="313"/>
      <c r="N21" s="314" t="s">
        <v>1</v>
      </c>
      <c r="O21" s="315"/>
      <c r="P21" s="313"/>
      <c r="Q21" s="314" t="s">
        <v>1</v>
      </c>
      <c r="R21" s="315"/>
      <c r="S21" s="774">
        <v>4</v>
      </c>
      <c r="T21" s="762"/>
      <c r="U21" s="762" t="s">
        <v>9</v>
      </c>
    </row>
    <row r="22" spans="1:21" ht="12.75">
      <c r="A22" s="763"/>
      <c r="B22" s="781"/>
      <c r="C22" s="778"/>
      <c r="D22" s="332"/>
      <c r="E22" s="317"/>
      <c r="F22" s="318"/>
      <c r="G22" s="333"/>
      <c r="H22" s="320" t="s">
        <v>145</v>
      </c>
      <c r="I22" s="321"/>
      <c r="J22" s="319"/>
      <c r="K22" s="320" t="s">
        <v>145</v>
      </c>
      <c r="L22" s="321"/>
      <c r="M22" s="319"/>
      <c r="N22" s="320" t="s">
        <v>157</v>
      </c>
      <c r="O22" s="321"/>
      <c r="P22" s="319"/>
      <c r="Q22" s="320" t="s">
        <v>145</v>
      </c>
      <c r="R22" s="321"/>
      <c r="S22" s="775"/>
      <c r="T22" s="763"/>
      <c r="U22" s="763"/>
    </row>
    <row r="23" spans="1:21" ht="12.75">
      <c r="A23" s="762">
        <v>2</v>
      </c>
      <c r="B23" s="764"/>
      <c r="C23" s="770" t="s">
        <v>632</v>
      </c>
      <c r="D23" s="334"/>
      <c r="E23" s="314" t="s">
        <v>3</v>
      </c>
      <c r="F23" s="315"/>
      <c r="G23" s="323"/>
      <c r="H23" s="324"/>
      <c r="I23" s="325"/>
      <c r="J23" s="313"/>
      <c r="K23" s="314" t="s">
        <v>1</v>
      </c>
      <c r="L23" s="315"/>
      <c r="M23" s="313"/>
      <c r="N23" s="314" t="s">
        <v>3</v>
      </c>
      <c r="O23" s="315"/>
      <c r="P23" s="313"/>
      <c r="Q23" s="314" t="s">
        <v>1</v>
      </c>
      <c r="R23" s="315"/>
      <c r="S23" s="784">
        <v>6</v>
      </c>
      <c r="T23" s="762"/>
      <c r="U23" s="762" t="s">
        <v>6</v>
      </c>
    </row>
    <row r="24" spans="1:21" ht="12.75">
      <c r="A24" s="763"/>
      <c r="B24" s="781"/>
      <c r="C24" s="771"/>
      <c r="D24" s="336"/>
      <c r="E24" s="320" t="s">
        <v>654</v>
      </c>
      <c r="F24" s="321"/>
      <c r="G24" s="327"/>
      <c r="H24" s="328"/>
      <c r="I24" s="329"/>
      <c r="J24" s="319"/>
      <c r="K24" s="320" t="s">
        <v>157</v>
      </c>
      <c r="L24" s="321"/>
      <c r="M24" s="319"/>
      <c r="N24" s="320" t="s">
        <v>655</v>
      </c>
      <c r="O24" s="321"/>
      <c r="P24" s="319"/>
      <c r="Q24" s="320" t="s">
        <v>157</v>
      </c>
      <c r="R24" s="321"/>
      <c r="S24" s="785"/>
      <c r="T24" s="763"/>
      <c r="U24" s="763"/>
    </row>
    <row r="25" spans="1:21" ht="12.75">
      <c r="A25" s="762" t="s">
        <v>6</v>
      </c>
      <c r="B25" s="764"/>
      <c r="C25" s="770" t="s">
        <v>137</v>
      </c>
      <c r="D25" s="334"/>
      <c r="E25" s="314" t="s">
        <v>3</v>
      </c>
      <c r="F25" s="315"/>
      <c r="G25" s="331"/>
      <c r="H25" s="314" t="s">
        <v>3</v>
      </c>
      <c r="I25" s="315"/>
      <c r="J25" s="323"/>
      <c r="K25" s="324"/>
      <c r="L25" s="325"/>
      <c r="M25" s="313"/>
      <c r="N25" s="314" t="s">
        <v>3</v>
      </c>
      <c r="O25" s="315"/>
      <c r="P25" s="313"/>
      <c r="Q25" s="314" t="s">
        <v>1</v>
      </c>
      <c r="R25" s="315"/>
      <c r="S25" s="784">
        <v>7</v>
      </c>
      <c r="T25" s="762"/>
      <c r="U25" s="762" t="s">
        <v>3</v>
      </c>
    </row>
    <row r="26" spans="1:21" ht="12.75">
      <c r="A26" s="763"/>
      <c r="B26" s="781"/>
      <c r="C26" s="771"/>
      <c r="D26" s="336"/>
      <c r="E26" s="320" t="s">
        <v>654</v>
      </c>
      <c r="F26" s="321"/>
      <c r="G26" s="333"/>
      <c r="H26" s="320" t="s">
        <v>653</v>
      </c>
      <c r="I26" s="321"/>
      <c r="J26" s="327"/>
      <c r="K26" s="328"/>
      <c r="L26" s="329"/>
      <c r="M26" s="319"/>
      <c r="N26" s="320" t="s">
        <v>655</v>
      </c>
      <c r="O26" s="321"/>
      <c r="P26" s="319"/>
      <c r="Q26" s="320" t="s">
        <v>157</v>
      </c>
      <c r="R26" s="321"/>
      <c r="S26" s="785"/>
      <c r="T26" s="763"/>
      <c r="U26" s="763"/>
    </row>
    <row r="27" spans="1:21" ht="12.75">
      <c r="A27" s="762" t="s">
        <v>2</v>
      </c>
      <c r="B27" s="764"/>
      <c r="C27" s="777" t="s">
        <v>130</v>
      </c>
      <c r="D27" s="334"/>
      <c r="E27" s="314" t="s">
        <v>3</v>
      </c>
      <c r="F27" s="315"/>
      <c r="G27" s="313"/>
      <c r="H27" s="314" t="s">
        <v>1</v>
      </c>
      <c r="I27" s="315"/>
      <c r="J27" s="331"/>
      <c r="K27" s="314" t="s">
        <v>1</v>
      </c>
      <c r="L27" s="315"/>
      <c r="M27" s="323"/>
      <c r="N27" s="324"/>
      <c r="O27" s="325"/>
      <c r="P27" s="331"/>
      <c r="Q27" s="350" t="s">
        <v>1</v>
      </c>
      <c r="R27" s="347"/>
      <c r="S27" s="784">
        <v>5</v>
      </c>
      <c r="T27" s="772"/>
      <c r="U27" s="762" t="s">
        <v>2</v>
      </c>
    </row>
    <row r="28" spans="1:21" ht="12.75">
      <c r="A28" s="763"/>
      <c r="B28" s="781"/>
      <c r="C28" s="778"/>
      <c r="D28" s="336"/>
      <c r="E28" s="320" t="s">
        <v>653</v>
      </c>
      <c r="F28" s="321"/>
      <c r="G28" s="319"/>
      <c r="H28" s="320" t="s">
        <v>159</v>
      </c>
      <c r="I28" s="321"/>
      <c r="J28" s="333"/>
      <c r="K28" s="320" t="s">
        <v>159</v>
      </c>
      <c r="L28" s="321"/>
      <c r="M28" s="327"/>
      <c r="N28" s="328"/>
      <c r="O28" s="329"/>
      <c r="P28" s="333"/>
      <c r="Q28" s="348" t="s">
        <v>145</v>
      </c>
      <c r="R28" s="349"/>
      <c r="S28" s="785"/>
      <c r="T28" s="773"/>
      <c r="U28" s="763"/>
    </row>
    <row r="29" spans="1:21" ht="12.75">
      <c r="A29" s="762" t="s">
        <v>9</v>
      </c>
      <c r="B29" s="780"/>
      <c r="C29" s="782" t="s">
        <v>129</v>
      </c>
      <c r="D29" s="322"/>
      <c r="E29" s="337">
        <v>2</v>
      </c>
      <c r="F29" s="335"/>
      <c r="G29" s="338"/>
      <c r="H29" s="337">
        <v>2</v>
      </c>
      <c r="I29" s="335"/>
      <c r="J29" s="338"/>
      <c r="K29" s="337">
        <v>2</v>
      </c>
      <c r="L29" s="335"/>
      <c r="M29" s="351"/>
      <c r="N29" s="355">
        <v>2</v>
      </c>
      <c r="O29" s="352"/>
      <c r="P29" s="353"/>
      <c r="Q29" s="354"/>
      <c r="R29" s="360"/>
      <c r="S29" s="784">
        <v>8</v>
      </c>
      <c r="T29" s="772"/>
      <c r="U29" s="762" t="s">
        <v>1</v>
      </c>
    </row>
    <row r="30" spans="1:21" ht="12.75">
      <c r="A30" s="763"/>
      <c r="B30" s="781"/>
      <c r="C30" s="783"/>
      <c r="D30" s="326"/>
      <c r="E30" s="320" t="s">
        <v>654</v>
      </c>
      <c r="F30" s="340"/>
      <c r="G30" s="339"/>
      <c r="H30" s="320" t="s">
        <v>653</v>
      </c>
      <c r="I30" s="340"/>
      <c r="J30" s="339"/>
      <c r="K30" s="320" t="s">
        <v>653</v>
      </c>
      <c r="L30" s="340"/>
      <c r="M30" s="356"/>
      <c r="N30" s="348" t="s">
        <v>654</v>
      </c>
      <c r="O30" s="357"/>
      <c r="P30" s="358"/>
      <c r="Q30" s="359"/>
      <c r="R30" s="361"/>
      <c r="S30" s="785"/>
      <c r="T30" s="773"/>
      <c r="U30" s="763"/>
    </row>
    <row r="31" spans="1:21" ht="12.75">
      <c r="A31" s="308"/>
      <c r="B31" s="308"/>
      <c r="C31" s="308"/>
      <c r="D31" s="308"/>
      <c r="E31" s="308"/>
      <c r="F31" s="308"/>
      <c r="G31" s="308"/>
      <c r="H31" s="308"/>
      <c r="I31" s="308"/>
      <c r="J31" s="308"/>
      <c r="K31" s="308"/>
      <c r="L31" s="308"/>
      <c r="M31" s="308"/>
      <c r="N31" s="308"/>
      <c r="O31" s="308"/>
      <c r="P31" s="308"/>
      <c r="Q31" s="308"/>
      <c r="R31" s="308"/>
      <c r="S31" s="308"/>
      <c r="T31" s="308"/>
      <c r="U31" s="308"/>
    </row>
    <row r="32" spans="1:21" ht="12.75">
      <c r="A32" s="341"/>
      <c r="B32" s="341"/>
      <c r="C32" s="341"/>
      <c r="D32" s="341"/>
      <c r="E32" s="341"/>
      <c r="F32" s="341"/>
      <c r="G32" s="341"/>
      <c r="H32" s="341"/>
      <c r="I32" s="341"/>
      <c r="J32" s="341"/>
      <c r="K32" s="341"/>
      <c r="L32" s="341"/>
      <c r="M32" s="341"/>
      <c r="N32" s="341"/>
      <c r="O32" s="341"/>
      <c r="P32" s="341"/>
      <c r="Q32" s="341"/>
      <c r="R32" s="341"/>
      <c r="S32" s="341"/>
      <c r="T32" s="341"/>
      <c r="U32" s="341"/>
    </row>
    <row r="33" spans="1:21" ht="17.25">
      <c r="A33" s="776" t="s">
        <v>657</v>
      </c>
      <c r="B33" s="776"/>
      <c r="C33" s="776"/>
      <c r="D33" s="776"/>
      <c r="E33" s="776"/>
      <c r="F33" s="776"/>
      <c r="G33" s="776"/>
      <c r="H33" s="776"/>
      <c r="I33" s="776"/>
      <c r="J33" s="776"/>
      <c r="K33" s="776"/>
      <c r="L33" s="776"/>
      <c r="M33" s="776"/>
      <c r="N33" s="776"/>
      <c r="O33" s="776"/>
      <c r="P33" s="776"/>
      <c r="Q33" s="776"/>
      <c r="R33" s="776"/>
      <c r="S33" s="776"/>
      <c r="T33" s="776"/>
      <c r="U33" s="776"/>
    </row>
    <row r="34" spans="1:21" ht="15.75" thickBot="1">
      <c r="A34" s="301"/>
      <c r="B34" s="302"/>
      <c r="C34" s="302"/>
      <c r="D34" s="302"/>
      <c r="E34" s="302"/>
      <c r="F34" s="302"/>
      <c r="G34" s="302"/>
      <c r="H34" s="302"/>
      <c r="I34" s="302"/>
      <c r="J34" s="302"/>
      <c r="K34" s="302"/>
      <c r="L34" s="302"/>
      <c r="M34" s="302"/>
      <c r="N34" s="302"/>
      <c r="O34" s="302"/>
      <c r="P34" s="302"/>
      <c r="Q34" s="302"/>
      <c r="R34" s="302"/>
      <c r="S34" s="302"/>
      <c r="T34" s="302"/>
      <c r="U34" s="303"/>
    </row>
    <row r="35" spans="1:21" ht="15">
      <c r="A35" s="304"/>
      <c r="B35" s="305"/>
      <c r="C35" s="305"/>
      <c r="D35" s="305"/>
      <c r="E35" s="305"/>
      <c r="F35" s="305"/>
      <c r="G35" s="305"/>
      <c r="H35" s="305"/>
      <c r="I35" s="305"/>
      <c r="J35" s="305"/>
      <c r="K35" s="305"/>
      <c r="L35" s="305"/>
      <c r="M35" s="305"/>
      <c r="N35" s="305"/>
      <c r="O35" s="305"/>
      <c r="P35" s="305"/>
      <c r="Q35" s="305"/>
      <c r="R35" s="305"/>
      <c r="S35" s="305"/>
      <c r="T35" s="305"/>
      <c r="U35" s="306"/>
    </row>
    <row r="36" spans="1:21" ht="19.5">
      <c r="A36" s="307"/>
      <c r="B36" s="307"/>
      <c r="C36" s="346" t="s">
        <v>656</v>
      </c>
      <c r="D36" s="779"/>
      <c r="E36" s="779"/>
      <c r="F36" s="779"/>
      <c r="G36" s="779"/>
      <c r="H36" s="779"/>
      <c r="I36" s="308"/>
      <c r="J36" s="308"/>
      <c r="K36" s="308"/>
      <c r="L36" s="308"/>
      <c r="M36" s="308"/>
      <c r="N36" s="308"/>
      <c r="O36" s="308"/>
      <c r="P36" s="308"/>
      <c r="Q36" s="308"/>
      <c r="R36" s="308"/>
      <c r="S36" s="307"/>
      <c r="T36" s="308"/>
      <c r="U36" s="308"/>
    </row>
    <row r="37" spans="1:21" ht="13.5">
      <c r="A37" s="309" t="s">
        <v>0</v>
      </c>
      <c r="B37" s="309"/>
      <c r="C37" s="309" t="s">
        <v>5</v>
      </c>
      <c r="D37" s="756">
        <v>1</v>
      </c>
      <c r="E37" s="757"/>
      <c r="F37" s="758"/>
      <c r="G37" s="756">
        <v>2</v>
      </c>
      <c r="H37" s="757"/>
      <c r="I37" s="758"/>
      <c r="J37" s="756">
        <v>3</v>
      </c>
      <c r="K37" s="757"/>
      <c r="L37" s="758"/>
      <c r="M37" s="756" t="s">
        <v>2</v>
      </c>
      <c r="N37" s="757"/>
      <c r="O37" s="758"/>
      <c r="P37" s="756" t="s">
        <v>2</v>
      </c>
      <c r="Q37" s="757"/>
      <c r="R37" s="758"/>
      <c r="S37" s="309" t="s">
        <v>650</v>
      </c>
      <c r="T37" s="309" t="s">
        <v>651</v>
      </c>
      <c r="U37" s="309" t="s">
        <v>652</v>
      </c>
    </row>
    <row r="38" spans="1:21" ht="13.5">
      <c r="A38" s="762">
        <v>1</v>
      </c>
      <c r="B38" s="768"/>
      <c r="C38" s="770" t="s">
        <v>130</v>
      </c>
      <c r="D38" s="330"/>
      <c r="E38" s="311"/>
      <c r="F38" s="312"/>
      <c r="G38" s="331"/>
      <c r="H38" s="314" t="s">
        <v>3</v>
      </c>
      <c r="I38" s="315"/>
      <c r="J38" s="313"/>
      <c r="K38" s="314" t="s">
        <v>3</v>
      </c>
      <c r="L38" s="315"/>
      <c r="M38" s="313"/>
      <c r="N38" s="314" t="s">
        <v>3</v>
      </c>
      <c r="O38" s="315"/>
      <c r="P38" s="568"/>
      <c r="Q38" s="569"/>
      <c r="R38" s="570"/>
      <c r="S38" s="774">
        <v>6</v>
      </c>
      <c r="T38" s="762"/>
      <c r="U38" s="762" t="s">
        <v>1</v>
      </c>
    </row>
    <row r="39" spans="1:21" ht="13.5">
      <c r="A39" s="763"/>
      <c r="B39" s="769"/>
      <c r="C39" s="771"/>
      <c r="D39" s="332"/>
      <c r="E39" s="317"/>
      <c r="F39" s="318"/>
      <c r="G39" s="333"/>
      <c r="H39" s="320" t="s">
        <v>653</v>
      </c>
      <c r="I39" s="321"/>
      <c r="J39" s="319"/>
      <c r="K39" s="320" t="s">
        <v>654</v>
      </c>
      <c r="L39" s="321"/>
      <c r="M39" s="319"/>
      <c r="N39" s="320" t="s">
        <v>654</v>
      </c>
      <c r="O39" s="321"/>
      <c r="P39" s="759"/>
      <c r="Q39" s="760"/>
      <c r="R39" s="761"/>
      <c r="S39" s="775"/>
      <c r="T39" s="763"/>
      <c r="U39" s="763"/>
    </row>
    <row r="40" spans="1:21" ht="13.5">
      <c r="A40" s="762">
        <v>2</v>
      </c>
      <c r="B40" s="768"/>
      <c r="C40" s="777" t="s">
        <v>129</v>
      </c>
      <c r="D40" s="334"/>
      <c r="E40" s="314" t="s">
        <v>1</v>
      </c>
      <c r="F40" s="315"/>
      <c r="G40" s="323"/>
      <c r="H40" s="324"/>
      <c r="I40" s="325"/>
      <c r="J40" s="313"/>
      <c r="K40" s="314" t="s">
        <v>1</v>
      </c>
      <c r="L40" s="315"/>
      <c r="M40" s="313"/>
      <c r="N40" s="314" t="s">
        <v>1</v>
      </c>
      <c r="O40" s="315"/>
      <c r="P40" s="568"/>
      <c r="Q40" s="569"/>
      <c r="R40" s="570"/>
      <c r="S40" s="774">
        <v>3</v>
      </c>
      <c r="T40" s="762"/>
      <c r="U40" s="762" t="s">
        <v>2</v>
      </c>
    </row>
    <row r="41" spans="1:21" ht="13.5">
      <c r="A41" s="763"/>
      <c r="B41" s="769"/>
      <c r="C41" s="778"/>
      <c r="D41" s="336"/>
      <c r="E41" s="320" t="s">
        <v>157</v>
      </c>
      <c r="F41" s="321"/>
      <c r="G41" s="327"/>
      <c r="H41" s="328"/>
      <c r="I41" s="329"/>
      <c r="J41" s="319"/>
      <c r="K41" s="320" t="s">
        <v>145</v>
      </c>
      <c r="L41" s="321"/>
      <c r="M41" s="319"/>
      <c r="N41" s="320" t="s">
        <v>159</v>
      </c>
      <c r="O41" s="321"/>
      <c r="P41" s="759"/>
      <c r="Q41" s="760"/>
      <c r="R41" s="761"/>
      <c r="S41" s="775"/>
      <c r="T41" s="763"/>
      <c r="U41" s="763"/>
    </row>
    <row r="42" spans="1:21" ht="13.5">
      <c r="A42" s="762">
        <v>3</v>
      </c>
      <c r="B42" s="768"/>
      <c r="C42" s="777" t="s">
        <v>137</v>
      </c>
      <c r="D42" s="334"/>
      <c r="E42" s="314" t="s">
        <v>1</v>
      </c>
      <c r="F42" s="315"/>
      <c r="G42" s="313"/>
      <c r="H42" s="314" t="s">
        <v>3</v>
      </c>
      <c r="I42" s="315"/>
      <c r="J42" s="323"/>
      <c r="K42" s="324"/>
      <c r="L42" s="325"/>
      <c r="M42" s="313"/>
      <c r="N42" s="314" t="s">
        <v>3</v>
      </c>
      <c r="O42" s="315"/>
      <c r="P42" s="568"/>
      <c r="Q42" s="569"/>
      <c r="R42" s="570"/>
      <c r="S42" s="774">
        <v>5</v>
      </c>
      <c r="T42" s="772"/>
      <c r="U42" s="762" t="s">
        <v>3</v>
      </c>
    </row>
    <row r="43" spans="1:21" ht="13.5">
      <c r="A43" s="763"/>
      <c r="B43" s="769"/>
      <c r="C43" s="778"/>
      <c r="D43" s="336"/>
      <c r="E43" s="320" t="s">
        <v>145</v>
      </c>
      <c r="F43" s="321"/>
      <c r="G43" s="319"/>
      <c r="H43" s="320" t="s">
        <v>654</v>
      </c>
      <c r="I43" s="321"/>
      <c r="J43" s="327"/>
      <c r="K43" s="328"/>
      <c r="L43" s="329"/>
      <c r="M43" s="319"/>
      <c r="N43" s="320" t="s">
        <v>655</v>
      </c>
      <c r="O43" s="321"/>
      <c r="P43" s="759"/>
      <c r="Q43" s="760"/>
      <c r="R43" s="761"/>
      <c r="S43" s="775"/>
      <c r="T43" s="773"/>
      <c r="U43" s="763"/>
    </row>
    <row r="44" spans="1:21" ht="13.5">
      <c r="A44" s="762" t="s">
        <v>2</v>
      </c>
      <c r="B44" s="768"/>
      <c r="C44" s="777" t="s">
        <v>131</v>
      </c>
      <c r="D44" s="334"/>
      <c r="E44" s="314" t="s">
        <v>1</v>
      </c>
      <c r="F44" s="315"/>
      <c r="G44" s="313"/>
      <c r="H44" s="314" t="s">
        <v>3</v>
      </c>
      <c r="I44" s="315"/>
      <c r="J44" s="313"/>
      <c r="K44" s="314" t="s">
        <v>1</v>
      </c>
      <c r="L44" s="315"/>
      <c r="M44" s="323"/>
      <c r="N44" s="324"/>
      <c r="O44" s="325"/>
      <c r="P44" s="568"/>
      <c r="Q44" s="569"/>
      <c r="R44" s="570"/>
      <c r="S44" s="774">
        <v>4</v>
      </c>
      <c r="T44" s="772"/>
      <c r="U44" s="762" t="s">
        <v>6</v>
      </c>
    </row>
    <row r="45" spans="1:21" ht="13.5">
      <c r="A45" s="763"/>
      <c r="B45" s="769"/>
      <c r="C45" s="778"/>
      <c r="D45" s="336"/>
      <c r="E45" s="320" t="s">
        <v>145</v>
      </c>
      <c r="F45" s="321"/>
      <c r="G45" s="319"/>
      <c r="H45" s="320" t="s">
        <v>655</v>
      </c>
      <c r="I45" s="321"/>
      <c r="J45" s="319"/>
      <c r="K45" s="320" t="s">
        <v>159</v>
      </c>
      <c r="L45" s="321"/>
      <c r="M45" s="327"/>
      <c r="N45" s="328"/>
      <c r="O45" s="329"/>
      <c r="P45" s="759"/>
      <c r="Q45" s="760"/>
      <c r="R45" s="761"/>
      <c r="S45" s="775"/>
      <c r="T45" s="773"/>
      <c r="U45" s="763"/>
    </row>
    <row r="46" spans="1:18" ht="14.25">
      <c r="A46" s="343"/>
      <c r="B46" s="362"/>
      <c r="C46" s="363"/>
      <c r="D46" s="364"/>
      <c r="E46" s="344"/>
      <c r="F46" s="344"/>
      <c r="G46" s="344"/>
      <c r="H46" s="344"/>
      <c r="I46" s="344"/>
      <c r="J46" s="344"/>
      <c r="K46" s="344"/>
      <c r="L46" s="344"/>
      <c r="M46" s="365"/>
      <c r="N46" s="365"/>
      <c r="O46" s="365"/>
      <c r="P46" s="366"/>
      <c r="Q46" s="345"/>
      <c r="R46" s="343"/>
    </row>
    <row r="47" spans="1:18" ht="14.25">
      <c r="A47" s="343"/>
      <c r="B47" s="362"/>
      <c r="C47" s="363"/>
      <c r="D47" s="364"/>
      <c r="E47" s="344"/>
      <c r="F47" s="344"/>
      <c r="G47" s="344"/>
      <c r="H47" s="344"/>
      <c r="I47" s="344"/>
      <c r="J47" s="344"/>
      <c r="K47" s="344"/>
      <c r="L47" s="344"/>
      <c r="M47" s="365"/>
      <c r="N47" s="365"/>
      <c r="O47" s="365"/>
      <c r="P47" s="366"/>
      <c r="Q47" s="345"/>
      <c r="R47" s="343"/>
    </row>
    <row r="48" spans="1:18" ht="14.25">
      <c r="A48" s="343"/>
      <c r="B48" s="362"/>
      <c r="C48" s="363"/>
      <c r="D48" s="364"/>
      <c r="E48" s="344"/>
      <c r="F48" s="344"/>
      <c r="G48" s="344"/>
      <c r="H48" s="344"/>
      <c r="I48" s="344"/>
      <c r="J48" s="344"/>
      <c r="K48" s="344"/>
      <c r="L48" s="344"/>
      <c r="M48" s="365"/>
      <c r="N48" s="365"/>
      <c r="O48" s="365"/>
      <c r="P48" s="366"/>
      <c r="Q48" s="345"/>
      <c r="R48" s="343"/>
    </row>
    <row r="49" spans="1:18" ht="14.25">
      <c r="A49" s="343"/>
      <c r="B49" s="362"/>
      <c r="C49" s="363"/>
      <c r="D49" s="364"/>
      <c r="E49" s="344"/>
      <c r="F49" s="344"/>
      <c r="G49" s="344"/>
      <c r="H49" s="344"/>
      <c r="I49" s="344"/>
      <c r="J49" s="344"/>
      <c r="K49" s="344"/>
      <c r="L49" s="344"/>
      <c r="M49" s="365"/>
      <c r="N49" s="365"/>
      <c r="O49" s="365"/>
      <c r="P49" s="366"/>
      <c r="Q49" s="345"/>
      <c r="R49" s="343"/>
    </row>
    <row r="50" spans="1:21" ht="15.75">
      <c r="A50" s="341"/>
      <c r="B50" s="341"/>
      <c r="C50" s="342" t="s">
        <v>857</v>
      </c>
      <c r="D50" s="341"/>
      <c r="E50" s="341"/>
      <c r="F50" s="341"/>
      <c r="G50" s="341"/>
      <c r="H50" s="341"/>
      <c r="I50" s="341"/>
      <c r="J50" s="341"/>
      <c r="K50" s="341"/>
      <c r="L50" s="341"/>
      <c r="M50" s="341"/>
      <c r="N50" s="341"/>
      <c r="O50" s="341"/>
      <c r="P50" s="341"/>
      <c r="Q50" s="341"/>
      <c r="R50" s="341"/>
      <c r="S50" s="341"/>
      <c r="T50" s="341"/>
      <c r="U50" s="341"/>
    </row>
    <row r="51" spans="1:21" ht="15.75">
      <c r="A51" s="341"/>
      <c r="B51" s="341"/>
      <c r="C51" s="342"/>
      <c r="D51" s="341"/>
      <c r="E51" s="341"/>
      <c r="F51" s="341"/>
      <c r="G51" s="341"/>
      <c r="H51" s="341"/>
      <c r="I51" s="341"/>
      <c r="J51" s="341"/>
      <c r="K51" s="341"/>
      <c r="L51" s="341"/>
      <c r="M51" s="341"/>
      <c r="N51" s="341"/>
      <c r="O51" s="341"/>
      <c r="P51" s="341"/>
      <c r="Q51" s="341"/>
      <c r="R51" s="341"/>
      <c r="S51" s="341"/>
      <c r="T51" s="341"/>
      <c r="U51" s="341"/>
    </row>
    <row r="52" spans="1:21" ht="15.75">
      <c r="A52" s="341"/>
      <c r="B52" s="341"/>
      <c r="C52" s="342" t="s">
        <v>858</v>
      </c>
      <c r="D52" s="341"/>
      <c r="E52" s="341"/>
      <c r="F52" s="341"/>
      <c r="G52" s="341"/>
      <c r="H52" s="341"/>
      <c r="I52" s="341"/>
      <c r="J52" s="341"/>
      <c r="K52" s="341"/>
      <c r="L52" s="341"/>
      <c r="M52" s="341"/>
      <c r="N52" s="341"/>
      <c r="O52" s="341"/>
      <c r="P52" s="341"/>
      <c r="Q52" s="341"/>
      <c r="R52" s="341"/>
      <c r="S52" s="341"/>
      <c r="T52" s="341"/>
      <c r="U52" s="341"/>
    </row>
    <row r="53" spans="1:21" ht="12.75">
      <c r="A53" s="341"/>
      <c r="B53" s="341"/>
      <c r="C53" s="341"/>
      <c r="D53" s="341"/>
      <c r="E53" s="341"/>
      <c r="F53" s="341"/>
      <c r="G53" s="341"/>
      <c r="H53" s="341"/>
      <c r="I53" s="341"/>
      <c r="J53" s="341"/>
      <c r="K53" s="341"/>
      <c r="L53" s="341"/>
      <c r="M53" s="341"/>
      <c r="N53" s="341"/>
      <c r="O53" s="341"/>
      <c r="P53" s="341"/>
      <c r="Q53" s="341"/>
      <c r="R53" s="341"/>
      <c r="S53" s="341"/>
      <c r="T53" s="341"/>
      <c r="U53" s="341"/>
    </row>
    <row r="54" spans="1:21" ht="12.75">
      <c r="A54" s="341"/>
      <c r="B54" s="341"/>
      <c r="C54" s="341"/>
      <c r="D54" s="341"/>
      <c r="E54" s="341"/>
      <c r="F54" s="341"/>
      <c r="G54" s="341"/>
      <c r="H54" s="341"/>
      <c r="I54" s="341"/>
      <c r="J54" s="341"/>
      <c r="K54" s="341"/>
      <c r="L54" s="341"/>
      <c r="M54" s="341"/>
      <c r="N54" s="341"/>
      <c r="O54" s="341"/>
      <c r="P54" s="341"/>
      <c r="Q54" s="341"/>
      <c r="R54" s="341"/>
      <c r="S54" s="341"/>
      <c r="T54" s="341"/>
      <c r="U54" s="341"/>
    </row>
    <row r="55" spans="1:21" ht="12.75">
      <c r="A55" s="341"/>
      <c r="B55" s="341"/>
      <c r="C55" s="341"/>
      <c r="D55" s="341"/>
      <c r="E55" s="341"/>
      <c r="F55" s="341"/>
      <c r="G55" s="341"/>
      <c r="H55" s="341"/>
      <c r="I55" s="341"/>
      <c r="J55" s="341"/>
      <c r="K55" s="341"/>
      <c r="L55" s="341"/>
      <c r="M55" s="341"/>
      <c r="N55" s="341"/>
      <c r="O55" s="341"/>
      <c r="P55" s="341"/>
      <c r="Q55" s="341"/>
      <c r="R55" s="341"/>
      <c r="S55" s="341"/>
      <c r="T55" s="341"/>
      <c r="U55" s="341"/>
    </row>
    <row r="56" spans="1:21" ht="12.75">
      <c r="A56" s="341"/>
      <c r="B56" s="341"/>
      <c r="C56" s="341"/>
      <c r="D56" s="341"/>
      <c r="E56" s="341"/>
      <c r="F56" s="341"/>
      <c r="G56" s="341"/>
      <c r="H56" s="341"/>
      <c r="I56" s="341"/>
      <c r="J56" s="341"/>
      <c r="K56" s="341"/>
      <c r="L56" s="341"/>
      <c r="M56" s="341"/>
      <c r="N56" s="341"/>
      <c r="O56" s="341"/>
      <c r="P56" s="341"/>
      <c r="Q56" s="341"/>
      <c r="R56" s="341"/>
      <c r="S56" s="341"/>
      <c r="T56" s="341"/>
      <c r="U56" s="341"/>
    </row>
  </sheetData>
  <sheetProtection/>
  <mergeCells count="110">
    <mergeCell ref="A1:U1"/>
    <mergeCell ref="A3:U3"/>
    <mergeCell ref="D6:H6"/>
    <mergeCell ref="D7:F7"/>
    <mergeCell ref="G7:I7"/>
    <mergeCell ref="J7:L7"/>
    <mergeCell ref="M7:O7"/>
    <mergeCell ref="P7:R7"/>
    <mergeCell ref="A2:U2"/>
    <mergeCell ref="A8:A9"/>
    <mergeCell ref="B8:B9"/>
    <mergeCell ref="C8:C9"/>
    <mergeCell ref="S8:S9"/>
    <mergeCell ref="T8:T9"/>
    <mergeCell ref="U8:U9"/>
    <mergeCell ref="A10:A11"/>
    <mergeCell ref="B10:B11"/>
    <mergeCell ref="C10:C11"/>
    <mergeCell ref="S10:S11"/>
    <mergeCell ref="T10:T11"/>
    <mergeCell ref="U10:U11"/>
    <mergeCell ref="A12:A13"/>
    <mergeCell ref="B12:B13"/>
    <mergeCell ref="C12:C13"/>
    <mergeCell ref="S12:S13"/>
    <mergeCell ref="T12:T13"/>
    <mergeCell ref="U12:U13"/>
    <mergeCell ref="A14:A15"/>
    <mergeCell ref="B14:B15"/>
    <mergeCell ref="C14:C15"/>
    <mergeCell ref="S14:S15"/>
    <mergeCell ref="T14:T15"/>
    <mergeCell ref="U14:U15"/>
    <mergeCell ref="D19:H19"/>
    <mergeCell ref="D20:F20"/>
    <mergeCell ref="G20:I20"/>
    <mergeCell ref="J20:L20"/>
    <mergeCell ref="M20:O20"/>
    <mergeCell ref="A21:A22"/>
    <mergeCell ref="B21:B22"/>
    <mergeCell ref="C21:C22"/>
    <mergeCell ref="S21:S22"/>
    <mergeCell ref="T21:T22"/>
    <mergeCell ref="U21:U22"/>
    <mergeCell ref="A23:A24"/>
    <mergeCell ref="B23:B24"/>
    <mergeCell ref="C23:C24"/>
    <mergeCell ref="S23:S24"/>
    <mergeCell ref="T23:T24"/>
    <mergeCell ref="U23:U24"/>
    <mergeCell ref="A25:A26"/>
    <mergeCell ref="B25:B26"/>
    <mergeCell ref="C25:C26"/>
    <mergeCell ref="S25:S26"/>
    <mergeCell ref="T25:T26"/>
    <mergeCell ref="U25:U26"/>
    <mergeCell ref="S29:S30"/>
    <mergeCell ref="T29:T30"/>
    <mergeCell ref="U29:U30"/>
    <mergeCell ref="A27:A28"/>
    <mergeCell ref="B27:B28"/>
    <mergeCell ref="C27:C28"/>
    <mergeCell ref="S27:S28"/>
    <mergeCell ref="T27:T28"/>
    <mergeCell ref="U27:U28"/>
    <mergeCell ref="D36:H36"/>
    <mergeCell ref="D37:F37"/>
    <mergeCell ref="G37:I37"/>
    <mergeCell ref="J37:L37"/>
    <mergeCell ref="A29:A30"/>
    <mergeCell ref="B29:B30"/>
    <mergeCell ref="C29:C30"/>
    <mergeCell ref="A40:A41"/>
    <mergeCell ref="B40:B41"/>
    <mergeCell ref="C40:C41"/>
    <mergeCell ref="S40:S41"/>
    <mergeCell ref="T40:T41"/>
    <mergeCell ref="U40:U41"/>
    <mergeCell ref="A42:A43"/>
    <mergeCell ref="B42:B43"/>
    <mergeCell ref="C42:C43"/>
    <mergeCell ref="S42:S43"/>
    <mergeCell ref="T42:T43"/>
    <mergeCell ref="U42:U43"/>
    <mergeCell ref="A44:A45"/>
    <mergeCell ref="B44:B45"/>
    <mergeCell ref="C44:C45"/>
    <mergeCell ref="S44:S45"/>
    <mergeCell ref="T44:T45"/>
    <mergeCell ref="U44:U45"/>
    <mergeCell ref="S16:S17"/>
    <mergeCell ref="T16:T17"/>
    <mergeCell ref="U16:U17"/>
    <mergeCell ref="P41:R41"/>
    <mergeCell ref="P43:R43"/>
    <mergeCell ref="P45:R45"/>
    <mergeCell ref="S38:S39"/>
    <mergeCell ref="T38:T39"/>
    <mergeCell ref="U38:U39"/>
    <mergeCell ref="A33:U33"/>
    <mergeCell ref="P20:R20"/>
    <mergeCell ref="M37:O37"/>
    <mergeCell ref="P37:R37"/>
    <mergeCell ref="P39:R39"/>
    <mergeCell ref="A16:A17"/>
    <mergeCell ref="B16:B17"/>
    <mergeCell ref="C16:C17"/>
    <mergeCell ref="A38:A39"/>
    <mergeCell ref="B38:B39"/>
    <mergeCell ref="C38:C39"/>
  </mergeCells>
  <printOptions/>
  <pageMargins left="0.7" right="0.7" top="0.75" bottom="0.75" header="0.3" footer="0.3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Учереждение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Игорь</cp:lastModifiedBy>
  <cp:lastPrinted>2014-10-04T15:48:13Z</cp:lastPrinted>
  <dcterms:created xsi:type="dcterms:W3CDTF">2006-02-03T19:32:29Z</dcterms:created>
  <dcterms:modified xsi:type="dcterms:W3CDTF">2014-10-07T08:58:37Z</dcterms:modified>
  <cp:category/>
  <cp:version/>
  <cp:contentType/>
  <cp:contentStatus/>
</cp:coreProperties>
</file>